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0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knirckm/Desktop/WEBSITE/Accessible Course of Study Worksheets/"/>
    </mc:Choice>
  </mc:AlternateContent>
  <xr:revisionPtr revIDLastSave="0" documentId="13_ncr:1_{DD97D56E-A919-A44C-ABD6-5FA13A1DB406}" xr6:coauthVersionLast="47" xr6:coauthVersionMax="47" xr10:uidLastSave="{00000000-0000-0000-0000-000000000000}"/>
  <bookViews>
    <workbookView xWindow="60360" yWindow="520" windowWidth="22240" windowHeight="17540" tabRatio="500" xr2:uid="{00000000-000D-0000-FFFF-FFFF00000000}"/>
  </bookViews>
  <sheets>
    <sheet name="BS Ecol Evol" sheetId="5" r:id="rId1"/>
    <sheet name="Validate Lists" sheetId="2" state="hidden" r:id="rId2"/>
  </sheets>
  <definedNames>
    <definedName name="_xlnm.Print_Area" localSheetId="0">'BS Ecol Evol'!$A$1:$H$76</definedName>
  </definedNames>
  <calcPr calcId="191029"/>
  <customWorkbookViews>
    <customWorkbookView name="Microsoft Office User - Personal View" guid="{6166805E-7AFC-D74A-9782-F3C0A1374E4F}" mergeInterval="0" personalView="1" windowWidth="1532" windowHeight="883" tabRatio="500" activeSheetId="1"/>
  </customWorkbookViews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6" i="5" l="1"/>
  <c r="L14" i="5"/>
  <c r="J14" i="5"/>
  <c r="I14" i="5" s="1"/>
  <c r="K14" i="5"/>
  <c r="L42" i="5"/>
  <c r="L47" i="5"/>
  <c r="L48" i="5"/>
  <c r="L49" i="5"/>
  <c r="L50" i="5"/>
  <c r="L51" i="5"/>
  <c r="L52" i="5"/>
  <c r="L53" i="5"/>
  <c r="L54" i="5"/>
  <c r="L55" i="5"/>
  <c r="L56" i="5"/>
  <c r="L57" i="5"/>
  <c r="L59" i="5"/>
  <c r="L60" i="5"/>
  <c r="L61" i="5"/>
  <c r="L15" i="5"/>
  <c r="L16" i="5"/>
  <c r="L17" i="5"/>
  <c r="L18" i="5"/>
  <c r="L19" i="5"/>
  <c r="L20" i="5"/>
  <c r="L21" i="5"/>
  <c r="L22" i="5"/>
  <c r="L23" i="5"/>
  <c r="L24" i="5"/>
  <c r="L25" i="5"/>
  <c r="L28" i="5"/>
  <c r="L29" i="5"/>
  <c r="L30" i="5"/>
  <c r="L31" i="5"/>
  <c r="L32" i="5"/>
  <c r="L33" i="5"/>
  <c r="L34" i="5"/>
  <c r="L36" i="5"/>
  <c r="L37" i="5"/>
  <c r="L38" i="5"/>
  <c r="L40" i="5"/>
  <c r="K47" i="5"/>
  <c r="K48" i="5"/>
  <c r="K49" i="5"/>
  <c r="K50" i="5"/>
  <c r="K51" i="5"/>
  <c r="K52" i="5"/>
  <c r="K53" i="5"/>
  <c r="K54" i="5"/>
  <c r="K55" i="5"/>
  <c r="K56" i="5"/>
  <c r="K57" i="5"/>
  <c r="K59" i="5"/>
  <c r="K60" i="5"/>
  <c r="K61" i="5"/>
  <c r="K28" i="5"/>
  <c r="K29" i="5"/>
  <c r="K30" i="5"/>
  <c r="K31" i="5"/>
  <c r="K32" i="5"/>
  <c r="K33" i="5"/>
  <c r="K34" i="5"/>
  <c r="K36" i="5"/>
  <c r="K37" i="5"/>
  <c r="K38" i="5"/>
  <c r="K40" i="5"/>
  <c r="K42" i="5"/>
  <c r="K15" i="5"/>
  <c r="K16" i="5"/>
  <c r="K17" i="5"/>
  <c r="K18" i="5"/>
  <c r="K19" i="5"/>
  <c r="K20" i="5"/>
  <c r="K21" i="5"/>
  <c r="K22" i="5"/>
  <c r="K23" i="5"/>
  <c r="K24" i="5"/>
  <c r="K25" i="5"/>
  <c r="J61" i="5"/>
  <c r="J50" i="5"/>
  <c r="J51" i="5"/>
  <c r="J52" i="5"/>
  <c r="J53" i="5"/>
  <c r="J54" i="5"/>
  <c r="J55" i="5"/>
  <c r="J56" i="5"/>
  <c r="J57" i="5"/>
  <c r="J59" i="5"/>
  <c r="J60" i="5"/>
  <c r="J34" i="5"/>
  <c r="J36" i="5"/>
  <c r="J37" i="5"/>
  <c r="J38" i="5"/>
  <c r="J40" i="5"/>
  <c r="J42" i="5"/>
  <c r="J47" i="5"/>
  <c r="J48" i="5"/>
  <c r="J49" i="5"/>
  <c r="J15" i="5"/>
  <c r="J16" i="5"/>
  <c r="J17" i="5"/>
  <c r="J18" i="5"/>
  <c r="J19" i="5"/>
  <c r="J20" i="5"/>
  <c r="J21" i="5"/>
  <c r="J22" i="5"/>
  <c r="J23" i="5"/>
  <c r="J24" i="5"/>
  <c r="J25" i="5"/>
  <c r="J28" i="5"/>
  <c r="J29" i="5"/>
  <c r="J30" i="5"/>
  <c r="J31" i="5"/>
  <c r="I31" i="5" s="1"/>
  <c r="J32" i="5"/>
  <c r="L62" i="5" l="1"/>
  <c r="K62" i="5"/>
  <c r="L43" i="5"/>
  <c r="K43" i="5"/>
  <c r="L26" i="5"/>
  <c r="K26" i="5"/>
  <c r="E62" i="5"/>
  <c r="I61" i="5"/>
  <c r="I60" i="5"/>
  <c r="I59" i="5"/>
  <c r="I57" i="5"/>
  <c r="I56" i="5"/>
  <c r="I55" i="5"/>
  <c r="I54" i="5"/>
  <c r="I53" i="5"/>
  <c r="I52" i="5"/>
  <c r="I51" i="5"/>
  <c r="I50" i="5"/>
  <c r="I49" i="5"/>
  <c r="I48" i="5"/>
  <c r="I47" i="5"/>
  <c r="E43" i="5"/>
  <c r="I42" i="5"/>
  <c r="I40" i="5"/>
  <c r="I38" i="5"/>
  <c r="I37" i="5"/>
  <c r="I36" i="5"/>
  <c r="I34" i="5"/>
  <c r="I32" i="5"/>
  <c r="I30" i="5"/>
  <c r="I29" i="5"/>
  <c r="I28" i="5"/>
  <c r="I25" i="5"/>
  <c r="I24" i="5"/>
  <c r="I23" i="5"/>
  <c r="I22" i="5"/>
  <c r="I21" i="5"/>
  <c r="I20" i="5"/>
  <c r="I19" i="5"/>
  <c r="I18" i="5"/>
  <c r="I17" i="5"/>
  <c r="I16" i="5"/>
  <c r="I15" i="5"/>
  <c r="I62" i="5" l="1"/>
  <c r="H64" i="5"/>
  <c r="I43" i="5"/>
  <c r="I26" i="5"/>
  <c r="H65" i="5" l="1"/>
</calcChain>
</file>

<file path=xl/sharedStrings.xml><?xml version="1.0" encoding="utf-8"?>
<sst xmlns="http://schemas.openxmlformats.org/spreadsheetml/2006/main" count="323" uniqueCount="181">
  <si>
    <t xml:space="preserve">BIOLOGY, BS, with a Specialization in Ecology and Evolutionary Biology </t>
  </si>
  <si>
    <t>Approved Course of Study</t>
  </si>
  <si>
    <t>Initial</t>
  </si>
  <si>
    <t>Biology Core Requirements (40 Credits)</t>
  </si>
  <si>
    <t>Cr.</t>
  </si>
  <si>
    <t>Quarter</t>
  </si>
  <si>
    <t>Year</t>
  </si>
  <si>
    <t>BIOL 181 - General Biology I</t>
  </si>
  <si>
    <t>BIOL 182 - General Biology II</t>
  </si>
  <si>
    <t>BIOL 183 - General Biology III</t>
  </si>
  <si>
    <t>BIOL 213 - Introductory Biostatistics</t>
  </si>
  <si>
    <t>BIOL 321 - Genetics</t>
  </si>
  <si>
    <t>BIOL 499S - Senior Seminar</t>
  </si>
  <si>
    <t>CHEM 181 - General Chemistry I</t>
  </si>
  <si>
    <t>CHEM 181LAB - General Chemistry Lab</t>
  </si>
  <si>
    <t>CHEM 182 - General Chemistry II</t>
  </si>
  <si>
    <t>CHEM 182LAB - General Chemistry Lab</t>
  </si>
  <si>
    <t>CHEM 183 - General Chemistry III</t>
  </si>
  <si>
    <t>CHEM 183LAB - General Chemistry Lab</t>
  </si>
  <si>
    <t>Additional Required Courses (34-45 Credits)</t>
  </si>
  <si>
    <t>CHEM 361 - Organic Chemistry I</t>
  </si>
  <si>
    <t>CHEM 361LAB - Organic Chemistry Lab</t>
  </si>
  <si>
    <t>Select 1 course from each of the following:</t>
  </si>
  <si>
    <t>Biological Diversity Group:</t>
  </si>
  <si>
    <t>Ecology Group:</t>
  </si>
  <si>
    <t>Evolution Group:</t>
  </si>
  <si>
    <r>
      <t>Select 1 additional course from</t>
    </r>
    <r>
      <rPr>
        <b/>
        <i/>
        <u/>
        <sz val="9"/>
        <color rgb="FF000000"/>
        <rFont val="Arial Narrow"/>
        <family val="2"/>
      </rPr>
      <t xml:space="preserve"> either</t>
    </r>
    <r>
      <rPr>
        <b/>
        <i/>
        <sz val="9"/>
        <color rgb="FF000000"/>
        <rFont val="Arial Narrow"/>
        <family val="2"/>
      </rPr>
      <t xml:space="preserve"> the Ecology or Evolution Group:</t>
    </r>
  </si>
  <si>
    <r>
      <t xml:space="preserve">Select 1 course from </t>
    </r>
    <r>
      <rPr>
        <b/>
        <i/>
        <u/>
        <sz val="9"/>
        <color rgb="FF000000"/>
        <rFont val="Arial Narrow"/>
        <family val="2"/>
      </rPr>
      <t>either</t>
    </r>
    <r>
      <rPr>
        <b/>
        <i/>
        <sz val="9"/>
        <color rgb="FF000000"/>
        <rFont val="Arial Narrow"/>
        <family val="2"/>
      </rPr>
      <t xml:space="preserve"> the Molecular/Cell or Structure/Function Group:</t>
    </r>
  </si>
  <si>
    <t>Department-Approved Electives (13-30 Credits)</t>
  </si>
  <si>
    <t>** NOTE: Courses can only be counted once.</t>
  </si>
  <si>
    <t>COMMENTS:</t>
  </si>
  <si>
    <t>Structure / Function Group</t>
  </si>
  <si>
    <t>Biological Diversity Group</t>
  </si>
  <si>
    <t>Evolution Group</t>
  </si>
  <si>
    <t>Ecology Group</t>
  </si>
  <si>
    <t>Molecular &amp; Cell Group</t>
  </si>
  <si>
    <t>CORE COURSES</t>
  </si>
  <si>
    <t>VARIABLE CREDIT COURSES</t>
  </si>
  <si>
    <t>BIOL 343 Plant Anatomy (5)</t>
  </si>
  <si>
    <t>BIOL 322 Introductory Microbiology (5)</t>
  </si>
  <si>
    <t>BIOL 421 General Virology (5)*</t>
  </si>
  <si>
    <t>BIOL 360 General Ecology (5)</t>
  </si>
  <si>
    <t>BIOL 181 General Biology I and Lab(5)</t>
  </si>
  <si>
    <t>BIOL 490 Cooperative Education (1-12)</t>
  </si>
  <si>
    <t>BIOL 465 Biology of Animal Behavior (4)</t>
  </si>
  <si>
    <t xml:space="preserve">BIOL 362 Biomes of Pacific Northwest (4) </t>
  </si>
  <si>
    <t xml:space="preserve">BIOL 354 General Vertebrate Embryology (5)* </t>
  </si>
  <si>
    <t>BIOL 182 General Biology II and Lab (5)</t>
  </si>
  <si>
    <t>BIOL 491 Workshop (1-6)</t>
  </si>
  <si>
    <t>BIOL 341 Plant Taxonomy (5)</t>
  </si>
  <si>
    <t>BIOL 470 Mechanisms of Evolution (5)</t>
  </si>
  <si>
    <t xml:space="preserve">BIOL 421 General Virology (5)* </t>
  </si>
  <si>
    <t>BIOL 183 General Biology III and Lab (5)</t>
  </si>
  <si>
    <t>BIOL 422 Immunology (5)*</t>
  </si>
  <si>
    <t xml:space="preserve">CHEM 181 General Chemistry I (4) </t>
  </si>
  <si>
    <t xml:space="preserve">BIOL 420 Environmental Microbiology (5) </t>
  </si>
  <si>
    <t xml:space="preserve">BIOL 423 Techniques in Immunology &amp; Virology (5)* </t>
  </si>
  <si>
    <t>CHEM 181LAB General Chemistry 1 Lab (1)</t>
  </si>
  <si>
    <t>BIOL 495 Research (1-6)</t>
  </si>
  <si>
    <r>
      <t xml:space="preserve">BIOL 423 Techniques in Immunology &amp; Virology (5)* </t>
    </r>
    <r>
      <rPr>
        <b/>
        <sz val="10"/>
        <color theme="1"/>
        <rFont val="Calibri"/>
        <family val="2"/>
        <scheme val="minor"/>
      </rPr>
      <t/>
    </r>
  </si>
  <si>
    <t>BIOL 352 Parasitology (5)</t>
  </si>
  <si>
    <t>BIOL 425 Molecular Biotechnology (5)</t>
  </si>
  <si>
    <t>CHEM 182 General Chemistry II (4)</t>
  </si>
  <si>
    <t>BIOL 496 Individual Study (1-6)</t>
  </si>
  <si>
    <t>BIOL 426 Medical Microbiology (3)</t>
  </si>
  <si>
    <t xml:space="preserve">BIOL 462 Wildlife &amp; Fisheries Ecology (5) </t>
  </si>
  <si>
    <t>BIOL 430 Cell Biology (5)</t>
  </si>
  <si>
    <t>CHEM 182LAB General Chemistry II Lab (1)</t>
  </si>
  <si>
    <t>BIOL 426LAB Medical Microbiology Lab (2)</t>
  </si>
  <si>
    <t>BIOL 443 Mycology (5)</t>
  </si>
  <si>
    <t>BIOL 463 Limnology (5)</t>
  </si>
  <si>
    <t>BIOL 441 Plant Physiology (5)*</t>
  </si>
  <si>
    <t>CHEM 183 General Chemistry III (4)</t>
  </si>
  <si>
    <t>BIOL 498 Special Topics (1-6)</t>
  </si>
  <si>
    <t>BIOL 444 Algae and Bryophytes (5)</t>
  </si>
  <si>
    <t xml:space="preserve">BIOL 464 Terrestrial Plant Ecology (5) </t>
  </si>
  <si>
    <t xml:space="preserve">BIOL 457 Fundamentals of Neuroscience (5)* </t>
  </si>
  <si>
    <t>CHEM 183LAB General Chemistry III Lab (1)</t>
  </si>
  <si>
    <t>BIOL 499 Seminar (1-5)</t>
  </si>
  <si>
    <t>BIOL 445 Field Mycology (5)</t>
  </si>
  <si>
    <t>BIOL 466 Conservation Biology (5)</t>
  </si>
  <si>
    <t>BIOL 213 Introductory Biostatistics (4)</t>
  </si>
  <si>
    <t>BIOL 450 Ichthyology (4)</t>
  </si>
  <si>
    <t xml:space="preserve">BIOL 467 Biological Field Techniques (5) </t>
  </si>
  <si>
    <t>BIOL 321 Genetics (5)</t>
  </si>
  <si>
    <t>BIOL 451 Herpetology (4)</t>
  </si>
  <si>
    <t>BIOL 499S Senior Seminar (1)</t>
  </si>
  <si>
    <t xml:space="preserve"> BIOL 422 Immunology (5)*</t>
  </si>
  <si>
    <t>BIOL 452 Ornithology (4)</t>
  </si>
  <si>
    <t>BIOL 453 Mammalogy (5)</t>
  </si>
  <si>
    <t>Fall</t>
  </si>
  <si>
    <t>Department of Biological Sciences  *  College of the Sciences, Central Washington University</t>
  </si>
  <si>
    <t>BIOL 371 Paleobiology (4)</t>
  </si>
  <si>
    <t>Qtr.</t>
  </si>
  <si>
    <t>Letter Grade</t>
  </si>
  <si>
    <t>GPA</t>
  </si>
  <si>
    <t>B</t>
  </si>
  <si>
    <t>B+</t>
  </si>
  <si>
    <t>A-</t>
  </si>
  <si>
    <t>B-</t>
  </si>
  <si>
    <t>A</t>
  </si>
  <si>
    <t>C+</t>
  </si>
  <si>
    <t>Win</t>
  </si>
  <si>
    <t>Spr</t>
  </si>
  <si>
    <t>Sum</t>
  </si>
  <si>
    <t>C</t>
  </si>
  <si>
    <t>C-</t>
  </si>
  <si>
    <t>D+</t>
  </si>
  <si>
    <t>D</t>
  </si>
  <si>
    <t>D-</t>
  </si>
  <si>
    <t>F</t>
  </si>
  <si>
    <t xml:space="preserve"> </t>
  </si>
  <si>
    <t>Credits Earned</t>
  </si>
  <si>
    <t>BIOL 428 Nutrigenomics (5)</t>
  </si>
  <si>
    <t>Ecology OR Evolution Group</t>
  </si>
  <si>
    <t>Structure/Function OR Molecular Cell Group</t>
  </si>
  <si>
    <t>All Groups</t>
  </si>
  <si>
    <t>BIOL 454 Histology (3)</t>
  </si>
  <si>
    <t>BIOL 354 Developmental Biology (5)*</t>
  </si>
  <si>
    <t>BIOL 356 Human Anatomy &amp; Physiology II (5)***#</t>
  </si>
  <si>
    <t xml:space="preserve"> BIOL 355 Human Anatomy &amp; Physiology I (5)***# </t>
  </si>
  <si>
    <t>BIOL 423 Techniques in Immunology &amp; Virology (5)*</t>
  </si>
  <si>
    <t xml:space="preserve">BIOL 354 Developmental Biology (5)* </t>
  </si>
  <si>
    <t>BIOL 431 The Cell Biology of Cancer (3)</t>
  </si>
  <si>
    <t>BIOL 431LAB The Cell Biology of Cancer Lab (2)</t>
  </si>
  <si>
    <t xml:space="preserve">BIOL 377 Regional Natural History (2)*** </t>
  </si>
  <si>
    <t xml:space="preserve">BIOL 377 Regional Natural History Lab (3)*** </t>
  </si>
  <si>
    <t>BIOL 344 Dendrology (4)</t>
  </si>
  <si>
    <t>BIOL 351 General Entomology (5)</t>
  </si>
  <si>
    <t>Physics Courses</t>
  </si>
  <si>
    <t>^^^ Ecology Group ^^^</t>
  </si>
  <si>
    <t>^^^ Evolution Group ^^^</t>
  </si>
  <si>
    <t>^^^ Structure / Function Group ^^^</t>
  </si>
  <si>
    <t>^^^ Molecular &amp; Cell Group ^^^</t>
  </si>
  <si>
    <t>^^^ Biological Diversity Group ^^^</t>
  </si>
  <si>
    <t>^^^General Biology Electives^^^</t>
  </si>
  <si>
    <t>BIOL 413 Advanced Biostatistics (5)</t>
  </si>
  <si>
    <t>^^^Variable Credit Courses^^^</t>
  </si>
  <si>
    <t>BIOL 455 Integrative Animal Physiology (5)#</t>
  </si>
  <si>
    <t>BIOL 413 Advanced Biostatistics (5)*</t>
  </si>
  <si>
    <t>BIOL 295 Research (1-6)</t>
  </si>
  <si>
    <t>BIOL 298 Special Topics (1-6)</t>
  </si>
  <si>
    <t>BIOL 299 Seminar (1-5)</t>
  </si>
  <si>
    <t>BIOL 396 Individual Study (1-6)</t>
  </si>
  <si>
    <t>BIOL 398 Special Topics (1-6)</t>
  </si>
  <si>
    <t>BIOL 399 Seminar (1-5)</t>
  </si>
  <si>
    <t>BIOL 405 Current Topics in Biology (2-5)</t>
  </si>
  <si>
    <t>BIOL 492 Lab Experience in Teaching Bio. Science (2)</t>
  </si>
  <si>
    <t xml:space="preserve">General Biology Electives </t>
  </si>
  <si>
    <t xml:space="preserve">BIOL 355 Human Anatomy &amp; Physiology I (5)***# </t>
  </si>
  <si>
    <t>PHYS 121 - Introductory Physics for the Life Sciences I (5)</t>
  </si>
  <si>
    <t>TOTAL CREDITS:</t>
  </si>
  <si>
    <t xml:space="preserve"> GPA:</t>
  </si>
  <si>
    <t>PHYS 111 - Introductory Physics I (5)</t>
  </si>
  <si>
    <t>PHYS 181 - General Physics I (5)</t>
  </si>
  <si>
    <r>
      <t xml:space="preserve">Non Biology Electives </t>
    </r>
    <r>
      <rPr>
        <i/>
        <sz val="9"/>
        <color theme="1"/>
        <rFont val="Arial Narrow"/>
        <family val="2"/>
      </rPr>
      <t>(must have advisor approval )</t>
    </r>
  </si>
  <si>
    <t xml:space="preserve">OR </t>
  </si>
  <si>
    <t>MATH 172 - Calculus I</t>
  </si>
  <si>
    <t xml:space="preserve">MATH 170 - Intuitive Calculus </t>
  </si>
  <si>
    <t>Anticipated Quarter/Year of Graduation:</t>
  </si>
  <si>
    <t>BIOL 461 Community Ecology (3)</t>
  </si>
  <si>
    <r>
      <t xml:space="preserve">BIOL 353 Integrative Anatomy (6)* </t>
    </r>
    <r>
      <rPr>
        <sz val="10"/>
        <color theme="1"/>
        <rFont val="Calibri"/>
        <family val="2"/>
        <scheme val="minor"/>
      </rPr>
      <t/>
    </r>
  </si>
  <si>
    <t>BIOL 459 Winter Biology (4)*</t>
  </si>
  <si>
    <t>BIOL 323 Microbiology (5)*</t>
  </si>
  <si>
    <t xml:space="preserve">BIOL 353 Integrative Anatomy (6)* </t>
  </si>
  <si>
    <t xml:space="preserve">BIOL 323 Microbiology (5)* </t>
  </si>
  <si>
    <t>Requirements Prior to Fall 2019</t>
  </si>
  <si>
    <t xml:space="preserve">IF Letter Grade </t>
  </si>
  <si>
    <t>Adjusted Credit</t>
  </si>
  <si>
    <t>Adj Total Cr</t>
  </si>
  <si>
    <t>[EP]</t>
  </si>
  <si>
    <t>[EF]</t>
  </si>
  <si>
    <t>Last Name ↑</t>
  </si>
  <si>
    <t>First Name ↑</t>
  </si>
  <si>
    <t>ID# ↑</t>
  </si>
  <si>
    <t>CWU E-mail ↑</t>
  </si>
  <si>
    <t>Catalog Year ↑</t>
  </si>
  <si>
    <t>PHYS 111
PHYS 121    
PHYS 181</t>
  </si>
  <si>
    <t>(choose one)</t>
  </si>
  <si>
    <t>Select from Eco-Evolution, Molecular/Cell, Structure/Function &amp; Bio Diversity Groups, or other bio and non-bio science courses approved by advisor:</t>
  </si>
  <si>
    <t>Updated 5/8/23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</si>
</sst>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2"/>
      <color theme="1"/>
      <name val="Calibri"/>
      <family val="2"/>
      <scheme val="minor"/>
    </font>
    <font>
      <b/>
      <sz val="14"/>
      <color theme="1"/>
      <name val="Arial Narrow"/>
      <family val="2"/>
    </font>
    <font>
      <b/>
      <sz val="11"/>
      <color theme="1"/>
      <name val="Arial Narrow"/>
      <family val="2"/>
    </font>
    <font>
      <i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b/>
      <u/>
      <sz val="11"/>
      <color theme="1"/>
      <name val="Arial Narrow"/>
      <family val="2"/>
    </font>
    <font>
      <b/>
      <i/>
      <sz val="9"/>
      <color theme="1"/>
      <name val="Arial Narrow"/>
      <family val="2"/>
    </font>
    <font>
      <b/>
      <i/>
      <sz val="9"/>
      <color rgb="FF000000"/>
      <name val="Arial Narrow"/>
      <family val="2"/>
    </font>
    <font>
      <b/>
      <i/>
      <u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10"/>
      <color rgb="FFFF0000"/>
      <name val="Avenir Book"/>
      <family val="2"/>
    </font>
    <font>
      <sz val="10"/>
      <color theme="1"/>
      <name val="Avenir Book"/>
      <family val="2"/>
    </font>
    <font>
      <sz val="10"/>
      <name val="Avenir Book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0" tint="-0.499984740745262"/>
      <name val="Arial Narrow"/>
      <family val="2"/>
    </font>
    <font>
      <i/>
      <sz val="10"/>
      <color theme="1"/>
      <name val="Arial Narrow"/>
      <family val="2"/>
    </font>
    <font>
      <b/>
      <u/>
      <sz val="11"/>
      <color rgb="FF000000"/>
      <name val="Arial Narrow"/>
      <family val="2"/>
    </font>
    <font>
      <sz val="10"/>
      <color theme="8"/>
      <name val="Avenir Book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rgb="FF000000"/>
      <name val="Avenir Book"/>
      <family val="2"/>
    </font>
    <font>
      <sz val="9"/>
      <color rgb="FF000000"/>
      <name val="Avenir Book"/>
      <family val="2"/>
    </font>
    <font>
      <b/>
      <sz val="11"/>
      <color rgb="FF000000"/>
      <name val="Arial Narrow"/>
      <family val="2"/>
    </font>
    <font>
      <b/>
      <sz val="10"/>
      <color theme="1"/>
      <name val="Arial Narrow"/>
      <family val="2"/>
    </font>
    <font>
      <b/>
      <i/>
      <sz val="7"/>
      <color theme="1"/>
      <name val="Arial Narrow"/>
      <family val="2"/>
    </font>
    <font>
      <b/>
      <i/>
      <u/>
      <sz val="9"/>
      <color theme="1"/>
      <name val="Arial Narrow"/>
      <family val="2"/>
    </font>
    <font>
      <sz val="11"/>
      <color theme="1"/>
      <name val="Calibri"/>
      <family val="2"/>
      <scheme val="minor"/>
    </font>
    <font>
      <b/>
      <sz val="10"/>
      <color theme="5"/>
      <name val="Arial Narrow"/>
      <family val="2"/>
    </font>
    <font>
      <b/>
      <i/>
      <sz val="11"/>
      <color theme="1"/>
      <name val="Arial Narrow"/>
      <family val="2"/>
    </font>
    <font>
      <b/>
      <sz val="18"/>
      <color theme="1"/>
      <name val="Arial Narrow"/>
      <family val="2"/>
    </font>
    <font>
      <b/>
      <sz val="10"/>
      <color rgb="FFC00000"/>
      <name val="Arial Narrow"/>
      <family val="2"/>
    </font>
    <font>
      <b/>
      <sz val="11"/>
      <color rgb="FFFF0000"/>
      <name val="Arial Narrow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34">
    <xf numFmtId="0" fontId="0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8" fillId="0" borderId="0"/>
  </cellStyleXfs>
  <cellXfs count="15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/>
    <xf numFmtId="0" fontId="12" fillId="0" borderId="0" xfId="0" applyFont="1"/>
    <xf numFmtId="0" fontId="12" fillId="0" borderId="0" xfId="0" applyFont="1" applyAlignment="1">
      <alignment horizontal="left" wrapText="1"/>
    </xf>
    <xf numFmtId="0" fontId="5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19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22" fillId="0" borderId="0" xfId="0" applyFont="1"/>
    <xf numFmtId="0" fontId="23" fillId="0" borderId="0" xfId="0" applyFont="1" applyAlignment="1">
      <alignment wrapText="1"/>
    </xf>
    <xf numFmtId="0" fontId="17" fillId="0" borderId="0" xfId="0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1" fillId="0" borderId="0" xfId="0" applyFont="1" applyAlignment="1">
      <alignment horizontal="right" vertical="center"/>
    </xf>
    <xf numFmtId="0" fontId="26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4" fillId="0" borderId="34" xfId="0" applyFont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4" fillId="0" borderId="36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40" xfId="0" applyFont="1" applyBorder="1" applyAlignment="1">
      <alignment vertical="center"/>
    </xf>
    <xf numFmtId="0" fontId="4" fillId="0" borderId="43" xfId="0" applyFont="1" applyBorder="1" applyAlignment="1">
      <alignment vertical="center"/>
    </xf>
    <xf numFmtId="0" fontId="4" fillId="0" borderId="30" xfId="0" applyFont="1" applyBorder="1" applyAlignment="1">
      <alignment horizontal="center" vertical="center"/>
    </xf>
    <xf numFmtId="0" fontId="4" fillId="0" borderId="37" xfId="0" applyFont="1" applyBorder="1" applyAlignment="1">
      <alignment vertical="center"/>
    </xf>
    <xf numFmtId="0" fontId="2" fillId="3" borderId="41" xfId="0" applyFont="1" applyFill="1" applyBorder="1" applyAlignment="1">
      <alignment vertical="center"/>
    </xf>
    <xf numFmtId="0" fontId="2" fillId="3" borderId="41" xfId="0" applyFont="1" applyFill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47" xfId="0" applyFont="1" applyBorder="1" applyAlignment="1">
      <alignment vertical="center"/>
    </xf>
    <xf numFmtId="0" fontId="5" fillId="0" borderId="48" xfId="0" applyFont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2" fillId="3" borderId="51" xfId="0" applyFont="1" applyFill="1" applyBorder="1" applyAlignment="1">
      <alignment vertical="center"/>
    </xf>
    <xf numFmtId="0" fontId="4" fillId="0" borderId="50" xfId="0" applyFont="1" applyBorder="1" applyAlignment="1">
      <alignment vertical="center"/>
    </xf>
    <xf numFmtId="0" fontId="4" fillId="0" borderId="52" xfId="0" applyFont="1" applyBorder="1" applyAlignment="1">
      <alignment horizontal="center" vertical="center"/>
    </xf>
    <xf numFmtId="0" fontId="5" fillId="0" borderId="42" xfId="0" applyFont="1" applyBorder="1" applyAlignment="1">
      <alignment vertical="center"/>
    </xf>
    <xf numFmtId="0" fontId="4" fillId="0" borderId="53" xfId="0" applyFont="1" applyBorder="1" applyAlignment="1">
      <alignment horizontal="center" vertical="center"/>
    </xf>
    <xf numFmtId="0" fontId="5" fillId="0" borderId="38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2" fillId="3" borderId="46" xfId="0" applyFont="1" applyFill="1" applyBorder="1" applyAlignment="1">
      <alignment horizontal="center" vertical="center"/>
    </xf>
    <xf numFmtId="0" fontId="2" fillId="3" borderId="46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2" fontId="1" fillId="0" borderId="0" xfId="0" applyNumberFormat="1" applyFont="1" applyAlignment="1">
      <alignment horizontal="center" vertical="center"/>
    </xf>
    <xf numFmtId="0" fontId="4" fillId="3" borderId="55" xfId="0" applyFont="1" applyFill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0" fontId="4" fillId="0" borderId="41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31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" fillId="3" borderId="44" xfId="0" applyFont="1" applyFill="1" applyBorder="1" applyAlignment="1">
      <alignment horizontal="center" vertical="center"/>
    </xf>
    <xf numFmtId="0" fontId="2" fillId="3" borderId="51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4" fillId="0" borderId="4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9" xfId="0" applyFont="1" applyBorder="1" applyAlignment="1">
      <alignment vertical="center"/>
    </xf>
    <xf numFmtId="0" fontId="4" fillId="0" borderId="42" xfId="0" applyFont="1" applyBorder="1" applyAlignment="1">
      <alignment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4" fillId="3" borderId="0" xfId="0" applyFont="1" applyFill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5" borderId="0" xfId="0" applyFont="1" applyFill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 wrapText="1"/>
    </xf>
    <xf numFmtId="0" fontId="10" fillId="3" borderId="0" xfId="0" applyFont="1" applyFill="1" applyAlignment="1">
      <alignment vertical="center"/>
    </xf>
    <xf numFmtId="0" fontId="17" fillId="3" borderId="0" xfId="0" applyFont="1" applyFill="1" applyAlignment="1">
      <alignment vertical="center"/>
    </xf>
    <xf numFmtId="2" fontId="2" fillId="2" borderId="0" xfId="0" applyNumberFormat="1" applyFont="1" applyFill="1" applyAlignment="1">
      <alignment horizontal="center" vertical="center"/>
    </xf>
  </cellXfs>
  <cellStyles count="34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Normal" xfId="0" builtinId="0"/>
    <cellStyle name="Normal 2" xfId="33" xr:uid="{00000000-0005-0000-0000-000022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7"/>
  <sheetViews>
    <sheetView tabSelected="1" zoomScale="120" zoomScaleNormal="120" workbookViewId="0">
      <selection activeCell="O8" sqref="O8"/>
    </sheetView>
  </sheetViews>
  <sheetFormatPr baseColWidth="10" defaultColWidth="10.83203125" defaultRowHeight="14" x14ac:dyDescent="0.2"/>
  <cols>
    <col min="1" max="1" width="9.5" style="3" customWidth="1"/>
    <col min="2" max="2" width="23" style="3" customWidth="1"/>
    <col min="3" max="3" width="31.1640625" style="3" customWidth="1"/>
    <col min="4" max="4" width="1" style="3" customWidth="1"/>
    <col min="5" max="5" width="6" style="4" customWidth="1"/>
    <col min="6" max="6" width="5.5" style="3" customWidth="1"/>
    <col min="7" max="7" width="9" style="3" customWidth="1"/>
    <col min="8" max="8" width="9.83203125" style="3" customWidth="1"/>
    <col min="9" max="9" width="10.1640625" style="4" hidden="1" customWidth="1"/>
    <col min="10" max="10" width="12.5" style="4" hidden="1" customWidth="1"/>
    <col min="11" max="11" width="13.1640625" style="4" hidden="1" customWidth="1"/>
    <col min="12" max="12" width="0" style="4" hidden="1" customWidth="1"/>
    <col min="13" max="16384" width="10.83203125" style="3"/>
  </cols>
  <sheetData>
    <row r="1" spans="1:12" s="1" customFormat="1" ht="23" x14ac:dyDescent="0.2">
      <c r="A1" s="140" t="s">
        <v>0</v>
      </c>
      <c r="B1" s="140"/>
      <c r="C1" s="140"/>
      <c r="D1" s="140"/>
      <c r="E1" s="140"/>
      <c r="F1" s="140"/>
      <c r="G1" s="140"/>
      <c r="H1" s="140"/>
      <c r="I1" s="100"/>
      <c r="J1" s="100"/>
      <c r="K1" s="100"/>
      <c r="L1" s="100"/>
    </row>
    <row r="2" spans="1:12" s="2" customFormat="1" ht="22" customHeight="1" x14ac:dyDescent="0.2">
      <c r="A2" s="141" t="s">
        <v>1</v>
      </c>
      <c r="B2" s="141"/>
      <c r="C2" s="141"/>
      <c r="D2" s="141"/>
      <c r="E2" s="141"/>
      <c r="F2" s="141"/>
      <c r="G2" s="141"/>
      <c r="H2" s="141"/>
      <c r="I2" s="31"/>
      <c r="J2" s="31"/>
      <c r="K2" s="31"/>
      <c r="L2" s="31"/>
    </row>
    <row r="3" spans="1:12" s="2" customFormat="1" ht="15" customHeight="1" x14ac:dyDescent="0.2">
      <c r="A3" s="145" t="s">
        <v>166</v>
      </c>
      <c r="B3" s="146"/>
      <c r="C3" s="146"/>
      <c r="D3" s="146"/>
      <c r="E3" s="146"/>
      <c r="F3" s="146"/>
      <c r="G3" s="146"/>
      <c r="H3" s="146"/>
      <c r="I3" s="31"/>
      <c r="J3" s="31"/>
      <c r="K3" s="31"/>
      <c r="L3" s="31"/>
    </row>
    <row r="4" spans="1:12" ht="18" customHeight="1" thickBot="1" x14ac:dyDescent="0.25">
      <c r="A4" s="142" t="s">
        <v>91</v>
      </c>
      <c r="B4" s="142"/>
      <c r="C4" s="142"/>
      <c r="D4" s="142"/>
      <c r="E4" s="142"/>
      <c r="F4" s="142"/>
      <c r="G4" s="142"/>
      <c r="H4" s="142"/>
    </row>
    <row r="5" spans="1:12" s="82" customFormat="1" ht="5" customHeight="1" thickTop="1" x14ac:dyDescent="0.2">
      <c r="A5" s="143"/>
      <c r="B5" s="143"/>
      <c r="C5" s="143"/>
      <c r="D5" s="143"/>
      <c r="E5" s="143"/>
      <c r="F5" s="143"/>
      <c r="G5" s="143"/>
      <c r="H5" s="81"/>
      <c r="I5" s="4"/>
      <c r="J5" s="4"/>
      <c r="K5" s="4"/>
      <c r="L5" s="4"/>
    </row>
    <row r="6" spans="1:12" ht="23" customHeight="1" x14ac:dyDescent="0.2">
      <c r="A6" s="144"/>
      <c r="B6" s="144"/>
      <c r="C6" s="103"/>
      <c r="D6" s="103"/>
      <c r="E6" s="103"/>
      <c r="G6" s="121"/>
      <c r="H6" s="121"/>
    </row>
    <row r="7" spans="1:12" ht="16" customHeight="1" x14ac:dyDescent="0.2">
      <c r="A7" s="137" t="s">
        <v>172</v>
      </c>
      <c r="B7" s="137"/>
      <c r="C7" s="96" t="s">
        <v>173</v>
      </c>
      <c r="E7" s="30" t="s">
        <v>2</v>
      </c>
      <c r="F7" s="31"/>
      <c r="G7" s="30" t="s">
        <v>174</v>
      </c>
      <c r="H7" s="30"/>
    </row>
    <row r="8" spans="1:12" ht="19" customHeight="1" x14ac:dyDescent="0.2">
      <c r="A8" s="122"/>
      <c r="B8" s="122"/>
      <c r="C8" s="122"/>
      <c r="G8" s="85"/>
    </row>
    <row r="9" spans="1:12" x14ac:dyDescent="0.2">
      <c r="A9" s="138" t="s">
        <v>175</v>
      </c>
      <c r="B9" s="138"/>
      <c r="C9" s="138"/>
      <c r="G9" s="19" t="s">
        <v>176</v>
      </c>
      <c r="H9" s="86"/>
    </row>
    <row r="10" spans="1:12" ht="2.25" customHeight="1" x14ac:dyDescent="0.2"/>
    <row r="11" spans="1:12" ht="27" customHeight="1" x14ac:dyDescent="0.2">
      <c r="A11" s="139" t="s">
        <v>159</v>
      </c>
      <c r="B11" s="139"/>
      <c r="C11" s="84"/>
      <c r="D11" s="5"/>
      <c r="E11" s="6"/>
      <c r="F11" s="5"/>
      <c r="G11" s="5"/>
      <c r="H11" s="5"/>
    </row>
    <row r="12" spans="1:12" ht="2.25" customHeight="1" x14ac:dyDescent="0.2"/>
    <row r="13" spans="1:12" ht="15" thickBot="1" x14ac:dyDescent="0.25">
      <c r="A13" s="16" t="s">
        <v>3</v>
      </c>
      <c r="B13" s="17"/>
      <c r="C13" s="17"/>
      <c r="D13" s="17"/>
      <c r="E13" s="18" t="s">
        <v>4</v>
      </c>
      <c r="F13" s="19" t="s">
        <v>93</v>
      </c>
      <c r="G13" s="18" t="s">
        <v>6</v>
      </c>
      <c r="H13" s="19" t="s">
        <v>94</v>
      </c>
      <c r="I13" s="31" t="s">
        <v>95</v>
      </c>
      <c r="J13" s="31" t="s">
        <v>167</v>
      </c>
      <c r="K13" s="31" t="s">
        <v>168</v>
      </c>
      <c r="L13" s="31" t="s">
        <v>169</v>
      </c>
    </row>
    <row r="14" spans="1:12" x14ac:dyDescent="0.2">
      <c r="A14" s="3" t="s">
        <v>7</v>
      </c>
      <c r="E14" s="14"/>
      <c r="F14" s="47"/>
      <c r="G14" s="106"/>
      <c r="H14" s="49"/>
      <c r="I14" s="4">
        <f>IF(H14="[EF]",0,IF(H14="[EP]",0,(E14*J14)))</f>
        <v>0</v>
      </c>
      <c r="J14" s="4" t="b">
        <f>IF(H14="A",4,IF(H14="A-",3.7,IF(H14="B+",3.3,IF(H14="B",3,IF(H14="B-",2.7,IF(H14="C+",2.3,IF(H14="C",2,IF(H14="C-",1.7,IF(H14="D+",1.3,IF(H14="D",1,IF(H14="D-",0.7,IF(H14="F",0))))))))))))</f>
        <v>0</v>
      </c>
      <c r="K14" s="4">
        <f>IF(H14="[EF]",0,IF(H14="[EP]",0,E14))</f>
        <v>0</v>
      </c>
      <c r="L14" s="4">
        <f>IF(H14="[EF]",0,IF(H14="[EP]",E14,E14))</f>
        <v>0</v>
      </c>
    </row>
    <row r="15" spans="1:12" x14ac:dyDescent="0.2">
      <c r="A15" s="3" t="s">
        <v>8</v>
      </c>
      <c r="E15" s="38"/>
      <c r="F15" s="46"/>
      <c r="G15" s="107"/>
      <c r="H15" s="48"/>
      <c r="I15" s="4">
        <f t="shared" ref="I15:I25" si="0">IF(H15="[EF]",0,IF(H15="[EP]",0,(E15*J15)))</f>
        <v>0</v>
      </c>
      <c r="J15" s="4" t="b">
        <f t="shared" ref="J15:J60" si="1">IF(H15="A",4,IF(H15="A-",3.7,IF(H15="B+",3.3,IF(H15="B",3,IF(H15="B-",2.7,IF(H15="C+",2.3,IF(H15="C",2,IF(H15="C-",1.7,IF(H15="D+",1.3,IF(H15="D",1,IF(H15="D-",0.7,IF(H15="F",0))))))))))))</f>
        <v>0</v>
      </c>
      <c r="K15" s="4">
        <f t="shared" ref="K15:K61" si="2">IF(H15="[EF]",0,IF(H15="[EP]",0,E15))</f>
        <v>0</v>
      </c>
      <c r="L15" s="4">
        <f t="shared" ref="L15:L61" si="3">IF(H15="[EF]",0,IF(H15="[EP]",E15,E15))</f>
        <v>0</v>
      </c>
    </row>
    <row r="16" spans="1:12" x14ac:dyDescent="0.2">
      <c r="A16" s="3" t="s">
        <v>9</v>
      </c>
      <c r="E16" s="38"/>
      <c r="F16" s="51"/>
      <c r="G16" s="108"/>
      <c r="H16" s="41"/>
      <c r="I16" s="4">
        <f t="shared" si="0"/>
        <v>0</v>
      </c>
      <c r="J16" s="4" t="b">
        <f t="shared" si="1"/>
        <v>0</v>
      </c>
      <c r="K16" s="4">
        <f t="shared" si="2"/>
        <v>0</v>
      </c>
      <c r="L16" s="4">
        <f t="shared" si="3"/>
        <v>0</v>
      </c>
    </row>
    <row r="17" spans="1:12" x14ac:dyDescent="0.2">
      <c r="A17" s="3" t="s">
        <v>10</v>
      </c>
      <c r="E17" s="45"/>
      <c r="F17" s="51"/>
      <c r="G17" s="108"/>
      <c r="H17" s="48"/>
      <c r="I17" s="4">
        <f t="shared" si="0"/>
        <v>0</v>
      </c>
      <c r="J17" s="4" t="b">
        <f t="shared" si="1"/>
        <v>0</v>
      </c>
      <c r="K17" s="4">
        <f t="shared" si="2"/>
        <v>0</v>
      </c>
      <c r="L17" s="4">
        <f t="shared" si="3"/>
        <v>0</v>
      </c>
    </row>
    <row r="18" spans="1:12" ht="15" customHeight="1" x14ac:dyDescent="0.2">
      <c r="A18" s="3" t="s">
        <v>11</v>
      </c>
      <c r="E18" s="53"/>
      <c r="F18" s="50"/>
      <c r="G18" s="108"/>
      <c r="H18" s="48"/>
      <c r="I18" s="4">
        <f t="shared" si="0"/>
        <v>0</v>
      </c>
      <c r="J18" s="4" t="b">
        <f t="shared" si="1"/>
        <v>0</v>
      </c>
      <c r="K18" s="4">
        <f t="shared" si="2"/>
        <v>0</v>
      </c>
      <c r="L18" s="4">
        <f t="shared" si="3"/>
        <v>0</v>
      </c>
    </row>
    <row r="19" spans="1:12" x14ac:dyDescent="0.2">
      <c r="A19" s="3" t="s">
        <v>12</v>
      </c>
      <c r="E19" s="45"/>
      <c r="F19" s="51"/>
      <c r="G19" s="108"/>
      <c r="H19" s="48"/>
      <c r="I19" s="4">
        <f t="shared" si="0"/>
        <v>0</v>
      </c>
      <c r="J19" s="4" t="b">
        <f t="shared" si="1"/>
        <v>0</v>
      </c>
      <c r="K19" s="4">
        <f t="shared" si="2"/>
        <v>0</v>
      </c>
      <c r="L19" s="4">
        <f t="shared" si="3"/>
        <v>0</v>
      </c>
    </row>
    <row r="20" spans="1:12" x14ac:dyDescent="0.2">
      <c r="A20" s="3" t="s">
        <v>13</v>
      </c>
      <c r="E20" s="15"/>
      <c r="F20" s="51"/>
      <c r="G20" s="108"/>
      <c r="H20" s="48"/>
      <c r="I20" s="4">
        <f t="shared" si="0"/>
        <v>0</v>
      </c>
      <c r="J20" s="4" t="b">
        <f t="shared" si="1"/>
        <v>0</v>
      </c>
      <c r="K20" s="4">
        <f t="shared" si="2"/>
        <v>0</v>
      </c>
      <c r="L20" s="4">
        <f t="shared" si="3"/>
        <v>0</v>
      </c>
    </row>
    <row r="21" spans="1:12" x14ac:dyDescent="0.2">
      <c r="A21" s="3" t="s">
        <v>14</v>
      </c>
      <c r="E21" s="45"/>
      <c r="F21" s="51"/>
      <c r="G21" s="108"/>
      <c r="H21" s="48"/>
      <c r="I21" s="4">
        <f t="shared" si="0"/>
        <v>0</v>
      </c>
      <c r="J21" s="4" t="b">
        <f t="shared" si="1"/>
        <v>0</v>
      </c>
      <c r="K21" s="4">
        <f t="shared" si="2"/>
        <v>0</v>
      </c>
      <c r="L21" s="4">
        <f t="shared" si="3"/>
        <v>0</v>
      </c>
    </row>
    <row r="22" spans="1:12" x14ac:dyDescent="0.2">
      <c r="A22" s="3" t="s">
        <v>15</v>
      </c>
      <c r="E22" s="45"/>
      <c r="F22" s="51"/>
      <c r="G22" s="108"/>
      <c r="H22" s="48"/>
      <c r="I22" s="4">
        <f t="shared" si="0"/>
        <v>0</v>
      </c>
      <c r="J22" s="4" t="b">
        <f t="shared" si="1"/>
        <v>0</v>
      </c>
      <c r="K22" s="4">
        <f t="shared" si="2"/>
        <v>0</v>
      </c>
      <c r="L22" s="4">
        <f t="shared" si="3"/>
        <v>0</v>
      </c>
    </row>
    <row r="23" spans="1:12" x14ac:dyDescent="0.2">
      <c r="A23" s="3" t="s">
        <v>16</v>
      </c>
      <c r="E23" s="45"/>
      <c r="F23" s="51"/>
      <c r="G23" s="108"/>
      <c r="H23" s="40"/>
      <c r="I23" s="4">
        <f t="shared" si="0"/>
        <v>0</v>
      </c>
      <c r="J23" s="4" t="b">
        <f t="shared" si="1"/>
        <v>0</v>
      </c>
      <c r="K23" s="4">
        <f t="shared" si="2"/>
        <v>0</v>
      </c>
      <c r="L23" s="4">
        <f t="shared" si="3"/>
        <v>0</v>
      </c>
    </row>
    <row r="24" spans="1:12" x14ac:dyDescent="0.2">
      <c r="A24" s="5" t="s">
        <v>17</v>
      </c>
      <c r="E24" s="44"/>
      <c r="F24" s="51"/>
      <c r="G24" s="109"/>
      <c r="H24" s="40"/>
      <c r="I24" s="4">
        <f t="shared" si="0"/>
        <v>0</v>
      </c>
      <c r="J24" s="4" t="b">
        <f t="shared" si="1"/>
        <v>0</v>
      </c>
      <c r="K24" s="4">
        <f t="shared" si="2"/>
        <v>0</v>
      </c>
      <c r="L24" s="4">
        <f t="shared" si="3"/>
        <v>0</v>
      </c>
    </row>
    <row r="25" spans="1:12" ht="15" thickBot="1" x14ac:dyDescent="0.25">
      <c r="A25" s="5" t="s">
        <v>18</v>
      </c>
      <c r="E25" s="52"/>
      <c r="F25" s="43"/>
      <c r="G25" s="110"/>
      <c r="H25" s="42"/>
      <c r="I25" s="4">
        <f t="shared" si="0"/>
        <v>0</v>
      </c>
      <c r="J25" s="4" t="b">
        <f t="shared" si="1"/>
        <v>0</v>
      </c>
      <c r="K25" s="4">
        <f t="shared" si="2"/>
        <v>0</v>
      </c>
      <c r="L25" s="4">
        <f t="shared" si="3"/>
        <v>0</v>
      </c>
    </row>
    <row r="26" spans="1:12" ht="14" customHeight="1" x14ac:dyDescent="0.2">
      <c r="A26" s="17"/>
      <c r="B26" s="17"/>
      <c r="C26" s="17"/>
      <c r="D26" s="17"/>
      <c r="E26" s="91">
        <f>SUM(E14:E25)</f>
        <v>0</v>
      </c>
      <c r="G26" s="97"/>
      <c r="H26" s="90"/>
      <c r="I26" s="102">
        <f>SUM(I14:I25)</f>
        <v>0</v>
      </c>
      <c r="K26" s="102">
        <f>SUM(K14:K25)</f>
        <v>0</v>
      </c>
      <c r="L26" s="102">
        <f>SUM(L14:L25)</f>
        <v>0</v>
      </c>
    </row>
    <row r="27" spans="1:12" ht="15" thickBot="1" x14ac:dyDescent="0.25">
      <c r="A27" s="16" t="s">
        <v>19</v>
      </c>
      <c r="B27" s="17"/>
      <c r="C27" s="17"/>
      <c r="D27" s="17"/>
      <c r="E27" s="18" t="s">
        <v>4</v>
      </c>
      <c r="F27" s="19" t="s">
        <v>93</v>
      </c>
      <c r="G27" s="18" t="s">
        <v>6</v>
      </c>
      <c r="H27" s="19" t="s">
        <v>94</v>
      </c>
    </row>
    <row r="28" spans="1:12" x14ac:dyDescent="0.2">
      <c r="A28" s="3" t="s">
        <v>20</v>
      </c>
      <c r="E28" s="54"/>
      <c r="F28" s="56"/>
      <c r="G28" s="106"/>
      <c r="H28" s="58"/>
      <c r="I28" s="4">
        <f>IF(H28="[EF]",0,IF(H28="[EP]",0,(E28*J28)))</f>
        <v>0</v>
      </c>
      <c r="J28" s="4" t="b">
        <f t="shared" si="1"/>
        <v>0</v>
      </c>
      <c r="K28" s="4">
        <f t="shared" si="2"/>
        <v>0</v>
      </c>
      <c r="L28" s="4">
        <f t="shared" si="3"/>
        <v>0</v>
      </c>
    </row>
    <row r="29" spans="1:12" x14ac:dyDescent="0.2">
      <c r="A29" s="3" t="s">
        <v>21</v>
      </c>
      <c r="E29" s="53"/>
      <c r="F29" s="51"/>
      <c r="G29" s="4"/>
      <c r="H29" s="48"/>
      <c r="I29" s="4">
        <f>IF(H29="[EF]",0,IF(H29="[EP]",0,(E29*J29)))</f>
        <v>0</v>
      </c>
      <c r="J29" s="4" t="b">
        <f t="shared" si="1"/>
        <v>0</v>
      </c>
      <c r="K29" s="4">
        <f t="shared" si="2"/>
        <v>0</v>
      </c>
      <c r="L29" s="4">
        <f t="shared" si="3"/>
        <v>0</v>
      </c>
    </row>
    <row r="30" spans="1:12" ht="44" customHeight="1" x14ac:dyDescent="0.2">
      <c r="A30" s="147" t="s">
        <v>177</v>
      </c>
      <c r="B30" s="98" t="s">
        <v>178</v>
      </c>
      <c r="C30" s="87"/>
      <c r="E30" s="135"/>
      <c r="F30" s="51"/>
      <c r="G30" s="131"/>
      <c r="H30" s="133"/>
      <c r="I30" s="4">
        <f>IF(H30="[EF]",0,IF(H30="[EP]",0,(E30*J30)))</f>
        <v>0</v>
      </c>
      <c r="J30" s="4" t="b">
        <f t="shared" si="1"/>
        <v>0</v>
      </c>
      <c r="K30" s="4">
        <f t="shared" si="2"/>
        <v>0</v>
      </c>
      <c r="L30" s="4">
        <f t="shared" si="3"/>
        <v>0</v>
      </c>
    </row>
    <row r="31" spans="1:12" ht="1" customHeight="1" x14ac:dyDescent="0.2">
      <c r="A31" s="98"/>
      <c r="B31" s="98"/>
      <c r="E31" s="136"/>
      <c r="F31" s="93"/>
      <c r="G31" s="132"/>
      <c r="H31" s="134"/>
      <c r="I31" s="4">
        <f>IF(H31="[EF]",0,IF(H31="[EP]",0,(E31*J31)))</f>
        <v>0</v>
      </c>
      <c r="J31" s="4" t="b">
        <f t="shared" si="1"/>
        <v>0</v>
      </c>
      <c r="K31" s="4">
        <f t="shared" si="2"/>
        <v>0</v>
      </c>
      <c r="L31" s="4">
        <f t="shared" si="3"/>
        <v>0</v>
      </c>
    </row>
    <row r="32" spans="1:12" ht="14.25" customHeight="1" x14ac:dyDescent="0.2">
      <c r="A32" s="3" t="s">
        <v>158</v>
      </c>
      <c r="E32" s="53"/>
      <c r="F32" s="57"/>
      <c r="G32" s="101"/>
      <c r="H32" s="48"/>
      <c r="I32" s="4">
        <f>IF(H32="[EF]",0,IF(H32="[EP]",0,(E32*J32)))</f>
        <v>0</v>
      </c>
      <c r="J32" s="4" t="b">
        <f t="shared" si="1"/>
        <v>0</v>
      </c>
      <c r="K32" s="4">
        <f t="shared" si="2"/>
        <v>0</v>
      </c>
      <c r="L32" s="4">
        <f t="shared" si="3"/>
        <v>0</v>
      </c>
    </row>
    <row r="33" spans="1:12" ht="11" customHeight="1" x14ac:dyDescent="0.2">
      <c r="A33" s="123" t="s">
        <v>156</v>
      </c>
      <c r="B33" s="123"/>
      <c r="C33" s="123"/>
      <c r="D33" s="17"/>
      <c r="E33" s="36"/>
      <c r="F33" s="17"/>
      <c r="G33" s="22"/>
      <c r="H33" s="37"/>
      <c r="K33" s="4">
        <f t="shared" si="2"/>
        <v>0</v>
      </c>
      <c r="L33" s="4">
        <f t="shared" si="3"/>
        <v>0</v>
      </c>
    </row>
    <row r="34" spans="1:12" ht="14.25" customHeight="1" x14ac:dyDescent="0.2">
      <c r="A34" s="3" t="s">
        <v>157</v>
      </c>
      <c r="E34" s="95"/>
      <c r="F34" s="93"/>
      <c r="G34" s="111"/>
      <c r="H34" s="94"/>
      <c r="I34" s="4">
        <f>IF(H34="[EF]",0,IF(H34="[EP]",0,(E34*J34)))</f>
        <v>0</v>
      </c>
      <c r="J34" s="4" t="b">
        <f>IF(H34="A",4,IF(H34="A-",3.7,IF(H34="B+",3.3,IF(H34="B",3,IF(H34="B-",2.7,IF(H34="C+",2.3,IF(H34="C",2,IF(H34="C-",1.7,IF(H34="D+",1.3,IF(H34="D",1,IF(H34="D-",0.7,IF(H34="F",0))))))))))))</f>
        <v>0</v>
      </c>
      <c r="K34" s="4">
        <f t="shared" si="2"/>
        <v>0</v>
      </c>
      <c r="L34" s="4">
        <f t="shared" si="3"/>
        <v>0</v>
      </c>
    </row>
    <row r="35" spans="1:12" ht="13" customHeight="1" thickBot="1" x14ac:dyDescent="0.25">
      <c r="A35" s="32" t="s">
        <v>22</v>
      </c>
      <c r="B35" s="17"/>
      <c r="C35" s="17"/>
      <c r="D35" s="17"/>
      <c r="E35" s="66" t="s">
        <v>4</v>
      </c>
      <c r="F35" s="65" t="s">
        <v>93</v>
      </c>
      <c r="G35" s="66" t="s">
        <v>6</v>
      </c>
      <c r="H35" s="65" t="s">
        <v>94</v>
      </c>
    </row>
    <row r="36" spans="1:12" ht="15" customHeight="1" x14ac:dyDescent="0.2">
      <c r="A36" s="5" t="s">
        <v>23</v>
      </c>
      <c r="B36" s="5"/>
      <c r="C36" s="35"/>
      <c r="D36" s="5"/>
      <c r="E36" s="74"/>
      <c r="F36" s="62"/>
      <c r="G36" s="112"/>
      <c r="H36" s="49"/>
      <c r="I36" s="4">
        <f>IF(H36="[EF]",0,IF(H36="[EP]",0,(E36*J36)))</f>
        <v>0</v>
      </c>
      <c r="J36" s="4" t="b">
        <f t="shared" si="1"/>
        <v>0</v>
      </c>
      <c r="K36" s="4">
        <f t="shared" si="2"/>
        <v>0</v>
      </c>
      <c r="L36" s="4">
        <f t="shared" si="3"/>
        <v>0</v>
      </c>
    </row>
    <row r="37" spans="1:12" ht="15" customHeight="1" x14ac:dyDescent="0.2">
      <c r="A37" s="5" t="s">
        <v>24</v>
      </c>
      <c r="B37" s="5"/>
      <c r="C37" s="35"/>
      <c r="D37" s="5"/>
      <c r="E37" s="53"/>
      <c r="F37" s="67"/>
      <c r="G37" s="113"/>
      <c r="H37" s="75"/>
      <c r="I37" s="4">
        <f>IF(H37="[EF]",0,IF(H37="[EP]",0,(E37*J37)))</f>
        <v>0</v>
      </c>
      <c r="J37" s="4" t="b">
        <f t="shared" si="1"/>
        <v>0</v>
      </c>
      <c r="K37" s="4">
        <f t="shared" si="2"/>
        <v>0</v>
      </c>
      <c r="L37" s="4">
        <f t="shared" si="3"/>
        <v>0</v>
      </c>
    </row>
    <row r="38" spans="1:12" ht="15" customHeight="1" thickBot="1" x14ac:dyDescent="0.25">
      <c r="A38" s="5" t="s">
        <v>25</v>
      </c>
      <c r="B38" s="5"/>
      <c r="C38" s="35"/>
      <c r="D38" s="5"/>
      <c r="E38" s="76"/>
      <c r="F38" s="77"/>
      <c r="G38" s="114"/>
      <c r="H38" s="78"/>
      <c r="I38" s="4">
        <f>IF(H38="[EF]",0,IF(H38="[EP]",0,(E38*J38)))</f>
        <v>0</v>
      </c>
      <c r="J38" s="4" t="b">
        <f t="shared" si="1"/>
        <v>0</v>
      </c>
      <c r="K38" s="4">
        <f t="shared" si="2"/>
        <v>0</v>
      </c>
      <c r="L38" s="4">
        <f t="shared" si="3"/>
        <v>0</v>
      </c>
    </row>
    <row r="39" spans="1:12" ht="15" customHeight="1" thickBot="1" x14ac:dyDescent="0.25">
      <c r="A39" s="20" t="s">
        <v>26</v>
      </c>
      <c r="B39" s="21"/>
      <c r="C39" s="21"/>
      <c r="D39" s="21"/>
      <c r="E39" s="79" t="s">
        <v>4</v>
      </c>
      <c r="F39" s="80" t="s">
        <v>93</v>
      </c>
      <c r="G39" s="104" t="s">
        <v>6</v>
      </c>
      <c r="H39" s="19" t="s">
        <v>94</v>
      </c>
    </row>
    <row r="40" spans="1:12" ht="15" customHeight="1" thickBot="1" x14ac:dyDescent="0.25">
      <c r="A40" s="21"/>
      <c r="B40" s="21"/>
      <c r="C40" s="35"/>
      <c r="D40" s="5"/>
      <c r="E40" s="69"/>
      <c r="F40" s="68"/>
      <c r="G40" s="115"/>
      <c r="H40" s="12"/>
      <c r="I40" s="4">
        <f>IF(H40="[EF]",0,IF(H40="[EP]",0,(E40*J40)))</f>
        <v>0</v>
      </c>
      <c r="J40" s="4" t="b">
        <f t="shared" si="1"/>
        <v>0</v>
      </c>
      <c r="K40" s="4">
        <f t="shared" si="2"/>
        <v>0</v>
      </c>
      <c r="L40" s="4">
        <f t="shared" si="3"/>
        <v>0</v>
      </c>
    </row>
    <row r="41" spans="1:12" ht="15" customHeight="1" thickBot="1" x14ac:dyDescent="0.25">
      <c r="A41" s="20" t="s">
        <v>27</v>
      </c>
      <c r="B41" s="21"/>
      <c r="C41" s="21"/>
      <c r="D41" s="21"/>
      <c r="E41" s="70" t="s">
        <v>4</v>
      </c>
      <c r="F41" s="72" t="s">
        <v>93</v>
      </c>
      <c r="G41" s="105" t="s">
        <v>6</v>
      </c>
      <c r="H41" s="19" t="s">
        <v>94</v>
      </c>
    </row>
    <row r="42" spans="1:12" ht="15" thickBot="1" x14ac:dyDescent="0.25">
      <c r="A42" s="17"/>
      <c r="B42" s="17"/>
      <c r="C42" s="83"/>
      <c r="E42" s="71"/>
      <c r="F42" s="73"/>
      <c r="G42" s="116"/>
      <c r="H42" s="13"/>
      <c r="I42" s="4">
        <f>IF(H42="[EF]",0,IF(H42="[EP]",0,(E42*J42)))</f>
        <v>0</v>
      </c>
      <c r="J42" s="4" t="b">
        <f t="shared" si="1"/>
        <v>0</v>
      </c>
      <c r="K42" s="4">
        <f t="shared" si="2"/>
        <v>0</v>
      </c>
      <c r="L42" s="4">
        <f t="shared" si="3"/>
        <v>0</v>
      </c>
    </row>
    <row r="43" spans="1:12" ht="15" customHeight="1" x14ac:dyDescent="0.2">
      <c r="A43" s="17"/>
      <c r="B43" s="17"/>
      <c r="C43" s="17"/>
      <c r="D43" s="17"/>
      <c r="E43" s="91">
        <f>SUM(E28:E42)</f>
        <v>0</v>
      </c>
      <c r="G43" s="99"/>
      <c r="H43" s="90"/>
      <c r="I43" s="102">
        <f>SUM(I28:I42)</f>
        <v>0</v>
      </c>
      <c r="J43" s="102"/>
      <c r="K43" s="102">
        <f t="shared" ref="K43:L43" si="4">SUM(K28:K42)</f>
        <v>0</v>
      </c>
      <c r="L43" s="102">
        <f t="shared" si="4"/>
        <v>0</v>
      </c>
    </row>
    <row r="44" spans="1:12" x14ac:dyDescent="0.2">
      <c r="A44" s="16" t="s">
        <v>28</v>
      </c>
      <c r="B44" s="17"/>
      <c r="C44" s="17"/>
      <c r="D44" s="17"/>
      <c r="E44" s="22"/>
      <c r="F44" s="17"/>
      <c r="G44" s="22"/>
      <c r="H44" s="17"/>
    </row>
    <row r="45" spans="1:12" ht="20" customHeight="1" x14ac:dyDescent="0.2">
      <c r="A45" s="149" t="s">
        <v>179</v>
      </c>
      <c r="B45" s="148"/>
      <c r="C45" s="148"/>
      <c r="D45" s="17"/>
      <c r="E45" s="22"/>
      <c r="F45" s="17"/>
      <c r="G45" s="22"/>
      <c r="H45" s="17"/>
    </row>
    <row r="46" spans="1:12" ht="24" customHeight="1" thickBot="1" x14ac:dyDescent="0.25">
      <c r="A46" s="17"/>
      <c r="B46" s="17"/>
      <c r="C46" s="17"/>
      <c r="D46" s="17"/>
      <c r="E46" s="18" t="s">
        <v>4</v>
      </c>
      <c r="F46" s="19" t="s">
        <v>93</v>
      </c>
      <c r="G46" s="18" t="s">
        <v>6</v>
      </c>
      <c r="H46" s="19" t="s">
        <v>94</v>
      </c>
    </row>
    <row r="47" spans="1:12" x14ac:dyDescent="0.2">
      <c r="A47" s="126"/>
      <c r="B47" s="126"/>
      <c r="C47" s="126"/>
      <c r="E47" s="14"/>
      <c r="F47" s="62"/>
      <c r="G47" s="117"/>
      <c r="H47" s="58"/>
      <c r="I47" s="4">
        <f t="shared" ref="I47:I57" si="5">IF(H47="[EF]",0,IF(H47="[EP]",0,(E47*J47)))</f>
        <v>0</v>
      </c>
      <c r="J47" s="4" t="b">
        <f t="shared" si="1"/>
        <v>0</v>
      </c>
      <c r="K47" s="4">
        <f t="shared" si="2"/>
        <v>0</v>
      </c>
      <c r="L47" s="4">
        <f t="shared" si="3"/>
        <v>0</v>
      </c>
    </row>
    <row r="48" spans="1:12" x14ac:dyDescent="0.2">
      <c r="A48" s="126"/>
      <c r="B48" s="126"/>
      <c r="C48" s="126"/>
      <c r="E48" s="95"/>
      <c r="F48" s="39"/>
      <c r="G48" s="108"/>
      <c r="H48" s="40"/>
      <c r="I48" s="4">
        <f t="shared" si="5"/>
        <v>0</v>
      </c>
      <c r="J48" s="4" t="b">
        <f t="shared" si="1"/>
        <v>0</v>
      </c>
      <c r="K48" s="4">
        <f t="shared" si="2"/>
        <v>0</v>
      </c>
      <c r="L48" s="4">
        <f t="shared" si="3"/>
        <v>0</v>
      </c>
    </row>
    <row r="49" spans="1:12" x14ac:dyDescent="0.2">
      <c r="A49" s="126"/>
      <c r="B49" s="126"/>
      <c r="C49" s="126"/>
      <c r="E49" s="53"/>
      <c r="F49" s="64"/>
      <c r="G49" s="108"/>
      <c r="H49" s="94"/>
      <c r="I49" s="4">
        <f t="shared" si="5"/>
        <v>0</v>
      </c>
      <c r="J49" s="4" t="b">
        <f t="shared" si="1"/>
        <v>0</v>
      </c>
      <c r="K49" s="4">
        <f t="shared" si="2"/>
        <v>0</v>
      </c>
      <c r="L49" s="4">
        <f t="shared" si="3"/>
        <v>0</v>
      </c>
    </row>
    <row r="50" spans="1:12" x14ac:dyDescent="0.2">
      <c r="A50" s="126"/>
      <c r="B50" s="126"/>
      <c r="C50" s="126"/>
      <c r="E50" s="53"/>
      <c r="F50" s="64"/>
      <c r="G50" s="108"/>
      <c r="H50" s="94"/>
      <c r="I50" s="4">
        <f t="shared" si="5"/>
        <v>0</v>
      </c>
      <c r="J50" s="4" t="b">
        <f>IF(H50="A",4,IF(H50="A-",3.7,IF(H50="B+",3.3,IF(H50="B",3,IF(H50="B-",2.7,IF(H50="C+",2.3,IF(H50="C",2,IF(H50="C-",1.7,IF(H50="D+",1.3,IF(H50="D",1,IF(H50="D-",0.7,IF(H50="F",0))))))))))))</f>
        <v>0</v>
      </c>
      <c r="K50" s="4">
        <f t="shared" si="2"/>
        <v>0</v>
      </c>
      <c r="L50" s="4">
        <f t="shared" si="3"/>
        <v>0</v>
      </c>
    </row>
    <row r="51" spans="1:12" ht="17" customHeight="1" x14ac:dyDescent="0.2">
      <c r="A51" s="126"/>
      <c r="B51" s="126"/>
      <c r="C51" s="126"/>
      <c r="E51" s="53"/>
      <c r="F51" s="46"/>
      <c r="G51" s="107"/>
      <c r="H51" s="94"/>
      <c r="I51" s="4">
        <f t="shared" si="5"/>
        <v>0</v>
      </c>
      <c r="J51" s="4" t="b">
        <f t="shared" si="1"/>
        <v>0</v>
      </c>
      <c r="K51" s="4">
        <f t="shared" si="2"/>
        <v>0</v>
      </c>
      <c r="L51" s="4">
        <f t="shared" si="3"/>
        <v>0</v>
      </c>
    </row>
    <row r="52" spans="1:12" ht="15" customHeight="1" x14ac:dyDescent="0.2">
      <c r="A52" s="126"/>
      <c r="B52" s="126"/>
      <c r="C52" s="126"/>
      <c r="E52" s="53"/>
      <c r="G52" s="107"/>
      <c r="H52" s="94"/>
      <c r="I52" s="4">
        <f t="shared" si="5"/>
        <v>0</v>
      </c>
      <c r="J52" s="4" t="b">
        <f t="shared" si="1"/>
        <v>0</v>
      </c>
      <c r="K52" s="4">
        <f t="shared" si="2"/>
        <v>0</v>
      </c>
      <c r="L52" s="4">
        <f t="shared" si="3"/>
        <v>0</v>
      </c>
    </row>
    <row r="53" spans="1:12" x14ac:dyDescent="0.2">
      <c r="A53" s="126"/>
      <c r="B53" s="126"/>
      <c r="C53" s="126"/>
      <c r="E53" s="53"/>
      <c r="F53" s="64"/>
      <c r="G53" s="107"/>
      <c r="H53" s="94"/>
      <c r="I53" s="4">
        <f t="shared" si="5"/>
        <v>0</v>
      </c>
      <c r="J53" s="4" t="b">
        <f t="shared" si="1"/>
        <v>0</v>
      </c>
      <c r="K53" s="4">
        <f t="shared" si="2"/>
        <v>0</v>
      </c>
      <c r="L53" s="4">
        <f t="shared" si="3"/>
        <v>0</v>
      </c>
    </row>
    <row r="54" spans="1:12" x14ac:dyDescent="0.2">
      <c r="A54" s="126"/>
      <c r="B54" s="126"/>
      <c r="C54" s="126"/>
      <c r="E54" s="53"/>
      <c r="F54" s="64"/>
      <c r="G54" s="107"/>
      <c r="H54" s="94"/>
      <c r="I54" s="4">
        <f t="shared" si="5"/>
        <v>0</v>
      </c>
      <c r="J54" s="4" t="b">
        <f t="shared" si="1"/>
        <v>0</v>
      </c>
      <c r="K54" s="4">
        <f t="shared" si="2"/>
        <v>0</v>
      </c>
      <c r="L54" s="4">
        <f t="shared" si="3"/>
        <v>0</v>
      </c>
    </row>
    <row r="55" spans="1:12" x14ac:dyDescent="0.2">
      <c r="A55" s="126"/>
      <c r="B55" s="126"/>
      <c r="C55" s="126"/>
      <c r="E55" s="53"/>
      <c r="F55" s="64"/>
      <c r="G55" s="107"/>
      <c r="H55" s="94"/>
      <c r="I55" s="4">
        <f t="shared" si="5"/>
        <v>0</v>
      </c>
      <c r="J55" s="4" t="b">
        <f t="shared" si="1"/>
        <v>0</v>
      </c>
      <c r="K55" s="4">
        <f t="shared" si="2"/>
        <v>0</v>
      </c>
      <c r="L55" s="4">
        <f t="shared" si="3"/>
        <v>0</v>
      </c>
    </row>
    <row r="56" spans="1:12" x14ac:dyDescent="0.2">
      <c r="A56" s="126"/>
      <c r="B56" s="126"/>
      <c r="C56" s="126"/>
      <c r="E56" s="95"/>
      <c r="F56" s="64"/>
      <c r="G56" s="111"/>
      <c r="H56" s="94"/>
      <c r="I56" s="4">
        <f t="shared" si="5"/>
        <v>0</v>
      </c>
      <c r="J56" s="4" t="b">
        <f t="shared" si="1"/>
        <v>0</v>
      </c>
      <c r="K56" s="4">
        <f t="shared" si="2"/>
        <v>0</v>
      </c>
      <c r="L56" s="4">
        <f t="shared" si="3"/>
        <v>0</v>
      </c>
    </row>
    <row r="57" spans="1:12" ht="15" thickBot="1" x14ac:dyDescent="0.25">
      <c r="A57" s="126"/>
      <c r="B57" s="126"/>
      <c r="C57" s="126"/>
      <c r="E57" s="52"/>
      <c r="F57" s="60"/>
      <c r="G57" s="118"/>
      <c r="H57" s="61"/>
      <c r="I57" s="4">
        <f t="shared" si="5"/>
        <v>0</v>
      </c>
      <c r="J57" s="4" t="b">
        <f t="shared" si="1"/>
        <v>0</v>
      </c>
      <c r="K57" s="4">
        <f t="shared" si="2"/>
        <v>0</v>
      </c>
      <c r="L57" s="4">
        <f t="shared" si="3"/>
        <v>0</v>
      </c>
    </row>
    <row r="58" spans="1:12" ht="15" thickBot="1" x14ac:dyDescent="0.25">
      <c r="A58" s="127" t="s">
        <v>155</v>
      </c>
      <c r="B58" s="127"/>
      <c r="C58" s="127"/>
      <c r="E58" s="89"/>
      <c r="F58" s="89"/>
      <c r="G58" s="89"/>
      <c r="H58" s="89"/>
    </row>
    <row r="59" spans="1:12" x14ac:dyDescent="0.2">
      <c r="A59" s="128"/>
      <c r="B59" s="128"/>
      <c r="C59" s="128"/>
      <c r="E59" s="63"/>
      <c r="F59" s="55"/>
      <c r="G59" s="119"/>
      <c r="H59" s="59"/>
      <c r="I59" s="4">
        <f>IF(H59="[EF]",0,IF(H59="[EP]",0,(E59*J59)))</f>
        <v>0</v>
      </c>
      <c r="J59" s="4" t="b">
        <f t="shared" si="1"/>
        <v>0</v>
      </c>
      <c r="K59" s="4">
        <f t="shared" si="2"/>
        <v>0</v>
      </c>
      <c r="L59" s="4">
        <f t="shared" si="3"/>
        <v>0</v>
      </c>
    </row>
    <row r="60" spans="1:12" x14ac:dyDescent="0.2">
      <c r="A60" s="128"/>
      <c r="B60" s="128"/>
      <c r="C60" s="128"/>
      <c r="E60" s="53"/>
      <c r="F60" s="64"/>
      <c r="G60" s="120"/>
      <c r="H60" s="94"/>
      <c r="I60" s="4">
        <f>IF(H60="[EF]",0,IF(H60="[EP]",0,(E60*J60)))</f>
        <v>0</v>
      </c>
      <c r="J60" s="4" t="b">
        <f t="shared" si="1"/>
        <v>0</v>
      </c>
      <c r="K60" s="4">
        <f t="shared" si="2"/>
        <v>0</v>
      </c>
      <c r="L60" s="4">
        <f t="shared" si="3"/>
        <v>0</v>
      </c>
    </row>
    <row r="61" spans="1:12" ht="15" thickBot="1" x14ac:dyDescent="0.25">
      <c r="A61" s="128"/>
      <c r="B61" s="128"/>
      <c r="C61" s="128"/>
      <c r="E61" s="52"/>
      <c r="F61" s="60"/>
      <c r="G61" s="118"/>
      <c r="H61" s="61"/>
      <c r="I61" s="4">
        <f>IF(H61="[EF]",0,IF(H61="[EP]",0,(E61*J61)))</f>
        <v>0</v>
      </c>
      <c r="J61" s="4" t="b">
        <f>IF(H61="A",4,IF(H61="A-",3.7,IF(H61="B+",3.3,IF(H61="B",3,IF(H61="B-",2.7,IF(H61="C+",2.3,IF(H61="C",2,IF(H61="C-",1.7,IF(H61="D+",1.3,IF(H61="D",1,IF(H61="D-",0.7,IF(H61="F",0))))))))))))</f>
        <v>0</v>
      </c>
      <c r="K61" s="4">
        <f t="shared" si="2"/>
        <v>0</v>
      </c>
      <c r="L61" s="4">
        <f t="shared" si="3"/>
        <v>0</v>
      </c>
    </row>
    <row r="62" spans="1:12" ht="12" customHeight="1" x14ac:dyDescent="0.2">
      <c r="B62" s="4"/>
      <c r="C62" s="27" t="s">
        <v>29</v>
      </c>
      <c r="E62" s="150">
        <f>SUM(E47:E61)</f>
        <v>0</v>
      </c>
      <c r="G62" s="99"/>
      <c r="H62" s="91"/>
      <c r="I62" s="102">
        <f>SUM(I47:I61)</f>
        <v>0</v>
      </c>
      <c r="J62" s="102"/>
      <c r="K62" s="102">
        <f t="shared" ref="K62:L62" si="6">SUM(K47:K61)</f>
        <v>0</v>
      </c>
      <c r="L62" s="102">
        <f t="shared" si="6"/>
        <v>0</v>
      </c>
    </row>
    <row r="63" spans="1:12" ht="2" customHeight="1" x14ac:dyDescent="0.2">
      <c r="E63" s="28"/>
      <c r="F63" s="29"/>
      <c r="G63" s="29"/>
      <c r="H63" s="29"/>
    </row>
    <row r="64" spans="1:12" ht="16" customHeight="1" x14ac:dyDescent="0.2">
      <c r="A64" s="3" t="s">
        <v>30</v>
      </c>
      <c r="B64" s="3" t="s">
        <v>111</v>
      </c>
      <c r="E64" s="129" t="s">
        <v>151</v>
      </c>
      <c r="F64" s="129"/>
      <c r="G64" s="129"/>
      <c r="H64" s="88">
        <f>SUM(L26+L43+L62)</f>
        <v>0</v>
      </c>
    </row>
    <row r="65" spans="1:8" ht="18" x14ac:dyDescent="0.2">
      <c r="A65" s="124"/>
      <c r="B65" s="124"/>
      <c r="C65" s="124"/>
      <c r="G65" s="33" t="s">
        <v>152</v>
      </c>
      <c r="H65" s="92" t="e">
        <f>(SUM(I26+I43+I62)/SUM(K26+K43+K62))</f>
        <v>#DIV/0!</v>
      </c>
    </row>
    <row r="66" spans="1:8" x14ac:dyDescent="0.2">
      <c r="A66" s="124"/>
      <c r="B66" s="124"/>
      <c r="C66" s="124"/>
    </row>
    <row r="67" spans="1:8" x14ac:dyDescent="0.2">
      <c r="A67" s="124"/>
      <c r="B67" s="124"/>
      <c r="C67" s="124"/>
    </row>
    <row r="68" spans="1:8" ht="4" customHeight="1" x14ac:dyDescent="0.2">
      <c r="A68" s="124"/>
      <c r="B68" s="124"/>
      <c r="C68" s="124"/>
      <c r="F68" s="4"/>
    </row>
    <row r="69" spans="1:8" ht="4" customHeight="1" x14ac:dyDescent="0.2"/>
    <row r="70" spans="1:8" s="130" customFormat="1" ht="20" customHeight="1" x14ac:dyDescent="0.2">
      <c r="A70" s="130" t="s">
        <v>180</v>
      </c>
    </row>
    <row r="71" spans="1:8" s="125" customFormat="1" ht="20" customHeight="1" x14ac:dyDescent="0.2"/>
    <row r="72" spans="1:8" s="125" customFormat="1" ht="20" customHeight="1" x14ac:dyDescent="0.2"/>
    <row r="73" spans="1:8" s="125" customFormat="1" ht="20" customHeight="1" x14ac:dyDescent="0.2"/>
    <row r="74" spans="1:8" s="125" customFormat="1" ht="20" customHeight="1" x14ac:dyDescent="0.2"/>
    <row r="75" spans="1:8" s="125" customFormat="1" ht="20" customHeight="1" x14ac:dyDescent="0.2"/>
    <row r="76" spans="1:8" s="125" customFormat="1" ht="20" customHeight="1" x14ac:dyDescent="0.2"/>
    <row r="77" spans="1:8" x14ac:dyDescent="0.2">
      <c r="A77" s="34"/>
    </row>
  </sheetData>
  <mergeCells count="35">
    <mergeCell ref="A1:H1"/>
    <mergeCell ref="A2:H2"/>
    <mergeCell ref="A4:H4"/>
    <mergeCell ref="A5:G5"/>
    <mergeCell ref="A6:B6"/>
    <mergeCell ref="A3:H3"/>
    <mergeCell ref="A7:B7"/>
    <mergeCell ref="A9:C9"/>
    <mergeCell ref="A11:B11"/>
    <mergeCell ref="A54:C54"/>
    <mergeCell ref="G30:G31"/>
    <mergeCell ref="H30:H31"/>
    <mergeCell ref="A47:C47"/>
    <mergeCell ref="A48:C48"/>
    <mergeCell ref="E30:E31"/>
    <mergeCell ref="A49:C49"/>
    <mergeCell ref="A50:C50"/>
    <mergeCell ref="A51:C51"/>
    <mergeCell ref="A52:C52"/>
    <mergeCell ref="A53:C53"/>
    <mergeCell ref="A74:XFD74"/>
    <mergeCell ref="A75:XFD75"/>
    <mergeCell ref="A76:XFD76"/>
    <mergeCell ref="A55:C55"/>
    <mergeCell ref="A56:C56"/>
    <mergeCell ref="A57:C57"/>
    <mergeCell ref="A58:C58"/>
    <mergeCell ref="A59:C59"/>
    <mergeCell ref="A60:C60"/>
    <mergeCell ref="A61:C61"/>
    <mergeCell ref="E64:G64"/>
    <mergeCell ref="A70:XFD70"/>
    <mergeCell ref="A71:XFD71"/>
    <mergeCell ref="A72:XFD72"/>
    <mergeCell ref="A73:XFD73"/>
  </mergeCells>
  <pageMargins left="0.25" right="0.25" top="0.5" bottom="0.5" header="0" footer="0"/>
  <pageSetup orientation="portrait" horizontalDpi="0" verticalDpi="0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00000000-0002-0000-0000-000000000000}">
          <x14:formula1>
            <xm:f>'Validate Lists'!$G$18:$G$97</xm:f>
          </x14:formula1>
          <xm:sqref>A47:C57</xm:sqref>
        </x14:dataValidation>
        <x14:dataValidation type="list" allowBlank="1" showInputMessage="1" showErrorMessage="1" xr:uid="{00000000-0002-0000-0000-000001000000}">
          <x14:formula1>
            <xm:f>'Validate Lists'!$A$25:$A$27</xm:f>
          </x14:formula1>
          <xm:sqref>C30</xm:sqref>
        </x14:dataValidation>
        <x14:dataValidation type="list" allowBlank="1" showInputMessage="1" showErrorMessage="1" promptTitle="Drop Down List" prompt="Select from drop-down list" xr:uid="{00000000-0002-0000-0000-000002000000}">
          <x14:formula1>
            <xm:f>'Validate Lists'!$E$22:$E$40</xm:f>
          </x14:formula1>
          <xm:sqref>C40</xm:sqref>
        </x14:dataValidation>
        <x14:dataValidation type="list" allowBlank="1" showInputMessage="1" showErrorMessage="1" xr:uid="{00000000-0002-0000-0000-000003000000}">
          <x14:formula1>
            <xm:f>'Validate Lists'!$F$19:$F$46</xm:f>
          </x14:formula1>
          <xm:sqref>C42</xm:sqref>
        </x14:dataValidation>
        <x14:dataValidation type="list" allowBlank="1" showInputMessage="1" showErrorMessage="1" xr:uid="{00000000-0002-0000-0000-000004000000}">
          <x14:formula1>
            <xm:f>'Validate Lists'!$C$2:$C$6</xm:f>
          </x14:formula1>
          <xm:sqref>C38</xm:sqref>
        </x14:dataValidation>
        <x14:dataValidation type="list" allowBlank="1" showInputMessage="1" showErrorMessage="1" xr:uid="{00000000-0002-0000-0000-000005000000}">
          <x14:formula1>
            <xm:f>'Validate Lists'!$D$2:$D$13</xm:f>
          </x14:formula1>
          <xm:sqref>C37</xm:sqref>
        </x14:dataValidation>
        <x14:dataValidation type="list" allowBlank="1" showInputMessage="1" showErrorMessage="1" xr:uid="{00000000-0002-0000-0000-000006000000}">
          <x14:formula1>
            <xm:f>'Validate Lists'!$B$2:$B$15</xm:f>
          </x14:formula1>
          <xm:sqref>C36</xm:sqref>
        </x14:dataValidation>
        <x14:dataValidation type="list" allowBlank="1" showInputMessage="1" xr:uid="{00000000-0002-0000-0000-000007000000}">
          <x14:formula1>
            <xm:f>'Validate Lists'!$D$19:$D$33</xm:f>
          </x14:formula1>
          <xm:sqref>E59:E61 E47:E57</xm:sqref>
        </x14:dataValidation>
        <x14:dataValidation type="list" errorStyle="information" allowBlank="1" showInputMessage="1" xr:uid="{00000000-0002-0000-0000-000008000000}">
          <x14:formula1>
            <xm:f>'Validate Lists'!$D$19:$D$24</xm:f>
          </x14:formula1>
          <xm:sqref>E14:E25</xm:sqref>
        </x14:dataValidation>
        <x14:dataValidation type="list" allowBlank="1" showInputMessage="1" showErrorMessage="1" xr:uid="{00000000-0002-0000-0000-000009000000}">
          <x14:formula1>
            <xm:f>'Validate Lists'!$D$19:$D$24</xm:f>
          </x14:formula1>
          <xm:sqref>E33</xm:sqref>
        </x14:dataValidation>
        <x14:dataValidation type="list" allowBlank="1" showInputMessage="1" showErrorMessage="1" xr:uid="{00000000-0002-0000-0000-00000A000000}">
          <x14:formula1>
            <xm:f>'Validate Lists'!$A$19:$A$22</xm:f>
          </x14:formula1>
          <xm:sqref>F14:F25 F28:F34 F36:F38 F40 F42 F59:F61 F47:F57</xm:sqref>
        </x14:dataValidation>
        <x14:dataValidation type="list" allowBlank="1" showInputMessage="1" showErrorMessage="1" xr:uid="{00000000-0002-0000-0000-00000C000000}">
          <x14:formula1>
            <xm:f>'Validate Lists'!$B$18:$B$28</xm:f>
          </x14:formula1>
          <xm:sqref>G33</xm:sqref>
        </x14:dataValidation>
        <x14:dataValidation type="list" allowBlank="1" showInputMessage="1" xr:uid="{00000000-0002-0000-0000-00000D000000}">
          <x14:formula1>
            <xm:f>'Validate Lists'!$D$19:$D$24</xm:f>
          </x14:formula1>
          <xm:sqref>E28:E32 E34 E36:E38 E40 E42</xm:sqref>
        </x14:dataValidation>
        <x14:dataValidation type="list" allowBlank="1" showInputMessage="1" showErrorMessage="1" xr:uid="{A9EA7C1E-72B2-8C41-B268-C5D81DE8A6A2}">
          <x14:formula1>
            <xm:f>'Validate Lists'!$B$18:$B$38</xm:f>
          </x14:formula1>
          <xm:sqref>G14:G25 G28:G32 G34 G36:G38 G40 G42 G47:G57 G59:G61</xm:sqref>
        </x14:dataValidation>
        <x14:dataValidation type="list" allowBlank="1" showInputMessage="1" showErrorMessage="1" xr:uid="{00000000-0002-0000-0000-00000B000000}">
          <x14:formula1>
            <xm:f>'Validate Lists'!$C$20:$C$31</xm:f>
          </x14:formula1>
          <xm:sqref>H33</xm:sqref>
        </x14:dataValidation>
        <x14:dataValidation type="list" allowBlank="1" showInputMessage="1" showErrorMessage="1" xr:uid="{74A19BCF-D52E-8341-B30D-60D4C3A17151}">
          <x14:formula1>
            <xm:f>'Validate Lists'!$C$18:$C$31</xm:f>
          </x14:formula1>
          <xm:sqref>H14:H25 H28:H32 H34 H36:H38 H40 H42 H47:H57 H59:H61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7"/>
  <sheetViews>
    <sheetView zoomScale="90" zoomScaleNormal="90" zoomScalePageLayoutView="150" workbookViewId="0">
      <selection activeCell="C17" sqref="C17"/>
    </sheetView>
  </sheetViews>
  <sheetFormatPr baseColWidth="10" defaultColWidth="37.5" defaultRowHeight="15" x14ac:dyDescent="0.25"/>
  <cols>
    <col min="1" max="1" width="42.83203125" style="8" customWidth="1"/>
    <col min="2" max="4" width="37.5" style="8"/>
    <col min="5" max="5" width="40.1640625" style="8" customWidth="1"/>
    <col min="6" max="6" width="39.5" style="8" customWidth="1"/>
    <col min="7" max="16384" width="37.5" style="8"/>
  </cols>
  <sheetData>
    <row r="1" spans="1:7" s="7" customFormat="1" ht="16" x14ac:dyDescent="0.25">
      <c r="A1" s="7" t="s">
        <v>31</v>
      </c>
      <c r="B1" s="7" t="s">
        <v>32</v>
      </c>
      <c r="C1" s="7" t="s">
        <v>33</v>
      </c>
      <c r="D1" s="7" t="s">
        <v>34</v>
      </c>
      <c r="E1" s="7" t="s">
        <v>35</v>
      </c>
      <c r="F1" s="7" t="s">
        <v>36</v>
      </c>
      <c r="G1" s="7" t="s">
        <v>37</v>
      </c>
    </row>
    <row r="2" spans="1:7" ht="16" x14ac:dyDescent="0.25">
      <c r="A2" s="8" t="s">
        <v>38</v>
      </c>
      <c r="B2" s="9" t="s">
        <v>39</v>
      </c>
      <c r="C2" s="8" t="s">
        <v>164</v>
      </c>
      <c r="D2" s="10" t="s">
        <v>41</v>
      </c>
      <c r="E2" s="10" t="s">
        <v>165</v>
      </c>
      <c r="F2" s="10" t="s">
        <v>42</v>
      </c>
      <c r="G2" s="8" t="s">
        <v>140</v>
      </c>
    </row>
    <row r="3" spans="1:7" ht="16" x14ac:dyDescent="0.25">
      <c r="A3" s="8" t="s">
        <v>161</v>
      </c>
      <c r="B3" s="8" t="s">
        <v>163</v>
      </c>
      <c r="C3" s="8" t="s">
        <v>92</v>
      </c>
      <c r="D3" s="10" t="s">
        <v>45</v>
      </c>
      <c r="E3" s="10" t="s">
        <v>122</v>
      </c>
      <c r="F3" s="10" t="s">
        <v>47</v>
      </c>
      <c r="G3" s="8" t="s">
        <v>141</v>
      </c>
    </row>
    <row r="4" spans="1:7" ht="16" x14ac:dyDescent="0.25">
      <c r="A4" s="8" t="s">
        <v>118</v>
      </c>
      <c r="B4" s="8" t="s">
        <v>49</v>
      </c>
      <c r="C4" s="8" t="s">
        <v>40</v>
      </c>
      <c r="D4" s="10" t="s">
        <v>125</v>
      </c>
      <c r="E4" s="10" t="s">
        <v>51</v>
      </c>
      <c r="F4" s="10" t="s">
        <v>52</v>
      </c>
      <c r="G4" s="8" t="s">
        <v>142</v>
      </c>
    </row>
    <row r="5" spans="1:7" ht="16" x14ac:dyDescent="0.25">
      <c r="A5" s="8" t="s">
        <v>149</v>
      </c>
      <c r="B5" s="8" t="s">
        <v>127</v>
      </c>
      <c r="C5" s="8" t="s">
        <v>44</v>
      </c>
      <c r="D5" s="10" t="s">
        <v>126</v>
      </c>
      <c r="E5" s="10" t="s">
        <v>53</v>
      </c>
      <c r="F5" s="10" t="s">
        <v>54</v>
      </c>
      <c r="G5" s="8" t="s">
        <v>143</v>
      </c>
    </row>
    <row r="6" spans="1:7" ht="16" x14ac:dyDescent="0.25">
      <c r="A6" s="8" t="s">
        <v>119</v>
      </c>
      <c r="B6" s="8" t="s">
        <v>128</v>
      </c>
      <c r="C6" s="8" t="s">
        <v>50</v>
      </c>
      <c r="D6" s="10" t="s">
        <v>55</v>
      </c>
      <c r="E6" s="10" t="s">
        <v>56</v>
      </c>
      <c r="F6" s="8" t="s">
        <v>57</v>
      </c>
      <c r="G6" s="8" t="s">
        <v>144</v>
      </c>
    </row>
    <row r="7" spans="1:7" ht="16" x14ac:dyDescent="0.25">
      <c r="A7" s="8" t="s">
        <v>53</v>
      </c>
      <c r="B7" s="8" t="s">
        <v>60</v>
      </c>
      <c r="D7" s="10" t="s">
        <v>162</v>
      </c>
      <c r="E7" s="10" t="s">
        <v>61</v>
      </c>
      <c r="F7" s="8" t="s">
        <v>62</v>
      </c>
      <c r="G7" s="8" t="s">
        <v>145</v>
      </c>
    </row>
    <row r="8" spans="1:7" ht="16" x14ac:dyDescent="0.25">
      <c r="A8" s="8" t="s">
        <v>59</v>
      </c>
      <c r="B8" s="8" t="s">
        <v>40</v>
      </c>
      <c r="D8" s="10" t="s">
        <v>160</v>
      </c>
      <c r="E8" s="10" t="s">
        <v>113</v>
      </c>
      <c r="F8" s="8" t="s">
        <v>67</v>
      </c>
      <c r="G8" s="8" t="s">
        <v>146</v>
      </c>
    </row>
    <row r="9" spans="1:7" ht="16" x14ac:dyDescent="0.25">
      <c r="A9" s="8" t="s">
        <v>64</v>
      </c>
      <c r="B9" s="8" t="s">
        <v>69</v>
      </c>
      <c r="D9" s="10" t="s">
        <v>65</v>
      </c>
      <c r="E9" s="10" t="s">
        <v>66</v>
      </c>
      <c r="F9" s="8" t="s">
        <v>72</v>
      </c>
      <c r="G9" s="8" t="s">
        <v>43</v>
      </c>
    </row>
    <row r="10" spans="1:7" ht="16" x14ac:dyDescent="0.25">
      <c r="A10" s="8" t="s">
        <v>68</v>
      </c>
      <c r="B10" s="8" t="s">
        <v>74</v>
      </c>
      <c r="D10" s="10" t="s">
        <v>70</v>
      </c>
      <c r="E10" s="10" t="s">
        <v>123</v>
      </c>
      <c r="F10" s="8" t="s">
        <v>77</v>
      </c>
      <c r="G10" s="8" t="s">
        <v>48</v>
      </c>
    </row>
    <row r="11" spans="1:7" ht="32" x14ac:dyDescent="0.25">
      <c r="A11" s="8" t="s">
        <v>71</v>
      </c>
      <c r="B11" s="8" t="s">
        <v>79</v>
      </c>
      <c r="D11" s="10" t="s">
        <v>75</v>
      </c>
      <c r="E11" s="24" t="s">
        <v>124</v>
      </c>
      <c r="F11" s="8" t="s">
        <v>81</v>
      </c>
      <c r="G11" s="8" t="s">
        <v>147</v>
      </c>
    </row>
    <row r="12" spans="1:7" ht="16" x14ac:dyDescent="0.25">
      <c r="A12" s="8" t="s">
        <v>117</v>
      </c>
      <c r="B12" s="8" t="s">
        <v>82</v>
      </c>
      <c r="D12" s="10" t="s">
        <v>80</v>
      </c>
      <c r="E12" s="10" t="s">
        <v>71</v>
      </c>
      <c r="F12" s="8" t="s">
        <v>84</v>
      </c>
      <c r="G12" s="8" t="s">
        <v>58</v>
      </c>
    </row>
    <row r="13" spans="1:7" ht="16" x14ac:dyDescent="0.25">
      <c r="A13" s="8" t="s">
        <v>138</v>
      </c>
      <c r="B13" s="8" t="s">
        <v>85</v>
      </c>
      <c r="D13" s="10" t="s">
        <v>83</v>
      </c>
      <c r="E13" s="10" t="s">
        <v>76</v>
      </c>
      <c r="F13" s="8" t="s">
        <v>86</v>
      </c>
      <c r="G13" s="8" t="s">
        <v>63</v>
      </c>
    </row>
    <row r="14" spans="1:7" ht="16" x14ac:dyDescent="0.25">
      <c r="A14" s="8" t="s">
        <v>76</v>
      </c>
      <c r="B14" s="8" t="s">
        <v>88</v>
      </c>
      <c r="G14" s="8" t="s">
        <v>73</v>
      </c>
    </row>
    <row r="15" spans="1:7" ht="16" x14ac:dyDescent="0.25">
      <c r="A15" s="8" t="s">
        <v>162</v>
      </c>
      <c r="B15" s="8" t="s">
        <v>89</v>
      </c>
      <c r="G15" s="8" t="s">
        <v>78</v>
      </c>
    </row>
    <row r="17" spans="1:8" ht="16" x14ac:dyDescent="0.25">
      <c r="B17" s="7" t="s">
        <v>6</v>
      </c>
      <c r="C17" s="7" t="s">
        <v>94</v>
      </c>
    </row>
    <row r="18" spans="1:8" ht="16" x14ac:dyDescent="0.25">
      <c r="A18" s="7" t="s">
        <v>5</v>
      </c>
      <c r="B18" s="11">
        <v>2010</v>
      </c>
      <c r="C18" s="8" t="s">
        <v>171</v>
      </c>
      <c r="D18" s="7" t="s">
        <v>112</v>
      </c>
      <c r="F18" s="23" t="s">
        <v>115</v>
      </c>
      <c r="G18" s="23" t="s">
        <v>116</v>
      </c>
    </row>
    <row r="19" spans="1:8" ht="16" x14ac:dyDescent="0.25">
      <c r="A19" s="8" t="s">
        <v>90</v>
      </c>
      <c r="B19" s="11">
        <v>2011</v>
      </c>
      <c r="C19" s="8" t="s">
        <v>170</v>
      </c>
      <c r="D19" s="11">
        <v>1</v>
      </c>
      <c r="F19" s="7" t="s">
        <v>132</v>
      </c>
      <c r="G19" s="7" t="s">
        <v>134</v>
      </c>
    </row>
    <row r="20" spans="1:8" ht="16" x14ac:dyDescent="0.25">
      <c r="A20" s="8" t="s">
        <v>102</v>
      </c>
      <c r="B20" s="11">
        <v>2012</v>
      </c>
      <c r="C20" s="8" t="s">
        <v>100</v>
      </c>
      <c r="D20" s="11">
        <v>2</v>
      </c>
      <c r="F20" s="8" t="s">
        <v>38</v>
      </c>
      <c r="G20" s="9" t="s">
        <v>39</v>
      </c>
    </row>
    <row r="21" spans="1:8" ht="16" x14ac:dyDescent="0.25">
      <c r="A21" s="8" t="s">
        <v>103</v>
      </c>
      <c r="B21" s="11">
        <v>2013</v>
      </c>
      <c r="C21" s="8" t="s">
        <v>98</v>
      </c>
      <c r="D21" s="11">
        <v>3</v>
      </c>
      <c r="E21" s="23" t="s">
        <v>114</v>
      </c>
      <c r="F21" s="8" t="s">
        <v>161</v>
      </c>
      <c r="G21" s="8" t="s">
        <v>163</v>
      </c>
    </row>
    <row r="22" spans="1:8" ht="16" x14ac:dyDescent="0.25">
      <c r="A22" s="8" t="s">
        <v>104</v>
      </c>
      <c r="B22" s="11">
        <v>2014</v>
      </c>
      <c r="C22" s="8" t="s">
        <v>97</v>
      </c>
      <c r="D22" s="11">
        <v>4</v>
      </c>
      <c r="E22" s="7" t="s">
        <v>130</v>
      </c>
      <c r="F22" s="8" t="s">
        <v>118</v>
      </c>
      <c r="G22" s="8" t="s">
        <v>49</v>
      </c>
    </row>
    <row r="23" spans="1:8" ht="32" x14ac:dyDescent="0.25">
      <c r="B23" s="11">
        <v>2015</v>
      </c>
      <c r="C23" s="8" t="s">
        <v>96</v>
      </c>
      <c r="D23" s="11">
        <v>5</v>
      </c>
      <c r="E23" s="10" t="s">
        <v>41</v>
      </c>
      <c r="F23" s="8" t="s">
        <v>120</v>
      </c>
      <c r="G23" s="8" t="s">
        <v>127</v>
      </c>
    </row>
    <row r="24" spans="1:8" ht="32" x14ac:dyDescent="0.25">
      <c r="A24" s="23" t="s">
        <v>129</v>
      </c>
      <c r="B24" s="11">
        <v>2016</v>
      </c>
      <c r="C24" s="8" t="s">
        <v>99</v>
      </c>
      <c r="D24" s="11">
        <v>6</v>
      </c>
      <c r="E24" s="10" t="s">
        <v>45</v>
      </c>
      <c r="F24" s="8" t="s">
        <v>119</v>
      </c>
      <c r="G24" s="8" t="s">
        <v>128</v>
      </c>
    </row>
    <row r="25" spans="1:8" ht="16" x14ac:dyDescent="0.25">
      <c r="A25" s="8" t="s">
        <v>153</v>
      </c>
      <c r="B25" s="11">
        <v>2017</v>
      </c>
      <c r="C25" s="8" t="s">
        <v>101</v>
      </c>
      <c r="D25" s="11">
        <v>7</v>
      </c>
      <c r="E25" s="10" t="s">
        <v>125</v>
      </c>
      <c r="F25" s="8" t="s">
        <v>87</v>
      </c>
      <c r="G25" s="8" t="s">
        <v>60</v>
      </c>
    </row>
    <row r="26" spans="1:8" ht="32" x14ac:dyDescent="0.25">
      <c r="A26" s="8" t="s">
        <v>150</v>
      </c>
      <c r="B26" s="11">
        <v>2018</v>
      </c>
      <c r="C26" s="8" t="s">
        <v>105</v>
      </c>
      <c r="D26" s="11">
        <v>8</v>
      </c>
      <c r="E26" s="10" t="s">
        <v>126</v>
      </c>
      <c r="F26" s="8" t="s">
        <v>59</v>
      </c>
      <c r="G26" s="8" t="s">
        <v>40</v>
      </c>
    </row>
    <row r="27" spans="1:8" ht="16" x14ac:dyDescent="0.25">
      <c r="A27" s="8" t="s">
        <v>154</v>
      </c>
      <c r="B27" s="11">
        <v>2019</v>
      </c>
      <c r="C27" s="8" t="s">
        <v>106</v>
      </c>
      <c r="D27" s="11">
        <v>9</v>
      </c>
      <c r="E27" s="10" t="s">
        <v>55</v>
      </c>
      <c r="F27" s="8" t="s">
        <v>64</v>
      </c>
      <c r="G27" s="8" t="s">
        <v>69</v>
      </c>
    </row>
    <row r="28" spans="1:8" ht="16" x14ac:dyDescent="0.25">
      <c r="B28" s="11">
        <v>2020</v>
      </c>
      <c r="C28" s="8" t="s">
        <v>107</v>
      </c>
      <c r="D28" s="11">
        <v>10</v>
      </c>
      <c r="E28" s="10" t="s">
        <v>162</v>
      </c>
      <c r="F28" s="8" t="s">
        <v>68</v>
      </c>
      <c r="G28" s="8" t="s">
        <v>74</v>
      </c>
    </row>
    <row r="29" spans="1:8" ht="16" x14ac:dyDescent="0.25">
      <c r="B29" s="11">
        <v>2021</v>
      </c>
      <c r="C29" s="8" t="s">
        <v>108</v>
      </c>
      <c r="D29" s="11">
        <v>11</v>
      </c>
      <c r="E29" s="10" t="s">
        <v>160</v>
      </c>
      <c r="F29" s="8" t="s">
        <v>71</v>
      </c>
      <c r="G29" s="8" t="s">
        <v>79</v>
      </c>
    </row>
    <row r="30" spans="1:8" ht="16" x14ac:dyDescent="0.25">
      <c r="A30" s="7" t="s">
        <v>148</v>
      </c>
      <c r="B30" s="11">
        <v>2022</v>
      </c>
      <c r="C30" s="8" t="s">
        <v>109</v>
      </c>
      <c r="D30" s="11">
        <v>12</v>
      </c>
      <c r="E30" s="10" t="s">
        <v>65</v>
      </c>
      <c r="F30" s="8" t="s">
        <v>117</v>
      </c>
      <c r="G30" s="8" t="s">
        <v>82</v>
      </c>
    </row>
    <row r="31" spans="1:8" ht="16" x14ac:dyDescent="0.25">
      <c r="A31" s="8" t="s">
        <v>139</v>
      </c>
      <c r="B31" s="11">
        <v>2023</v>
      </c>
      <c r="C31" s="8" t="s">
        <v>110</v>
      </c>
      <c r="D31" s="11">
        <v>13</v>
      </c>
      <c r="E31" s="10" t="s">
        <v>70</v>
      </c>
      <c r="F31" s="8" t="s">
        <v>138</v>
      </c>
      <c r="G31" s="8" t="s">
        <v>85</v>
      </c>
      <c r="H31" s="8" t="s">
        <v>111</v>
      </c>
    </row>
    <row r="32" spans="1:8" ht="16" x14ac:dyDescent="0.25">
      <c r="B32" s="11">
        <v>2024</v>
      </c>
      <c r="D32" s="11">
        <v>14</v>
      </c>
      <c r="E32" s="10" t="s">
        <v>75</v>
      </c>
      <c r="F32" s="8" t="s">
        <v>76</v>
      </c>
      <c r="G32" s="8" t="s">
        <v>88</v>
      </c>
    </row>
    <row r="33" spans="2:7" ht="16" x14ac:dyDescent="0.25">
      <c r="B33" s="11">
        <v>2025</v>
      </c>
      <c r="D33" s="11">
        <v>15</v>
      </c>
      <c r="E33" s="10" t="s">
        <v>80</v>
      </c>
      <c r="F33" s="8" t="s">
        <v>162</v>
      </c>
      <c r="G33" s="8" t="s">
        <v>89</v>
      </c>
    </row>
    <row r="34" spans="2:7" ht="16" x14ac:dyDescent="0.25">
      <c r="B34" s="11">
        <v>2026</v>
      </c>
      <c r="E34" s="10" t="s">
        <v>83</v>
      </c>
      <c r="F34" s="7" t="s">
        <v>133</v>
      </c>
      <c r="G34" s="7" t="s">
        <v>130</v>
      </c>
    </row>
    <row r="35" spans="2:7" ht="16" x14ac:dyDescent="0.25">
      <c r="B35" s="11">
        <v>2027</v>
      </c>
      <c r="E35" s="7" t="s">
        <v>131</v>
      </c>
      <c r="F35" s="10" t="s">
        <v>165</v>
      </c>
      <c r="G35" s="10" t="s">
        <v>41</v>
      </c>
    </row>
    <row r="36" spans="2:7" ht="16" x14ac:dyDescent="0.25">
      <c r="B36" s="11">
        <v>2028</v>
      </c>
      <c r="E36" s="8" t="s">
        <v>164</v>
      </c>
      <c r="F36" s="10" t="s">
        <v>46</v>
      </c>
      <c r="G36" s="10" t="s">
        <v>45</v>
      </c>
    </row>
    <row r="37" spans="2:7" ht="16" x14ac:dyDescent="0.25">
      <c r="B37" s="11">
        <v>2029</v>
      </c>
      <c r="E37" s="8" t="s">
        <v>92</v>
      </c>
      <c r="F37" s="10" t="s">
        <v>51</v>
      </c>
      <c r="G37" s="10" t="s">
        <v>125</v>
      </c>
    </row>
    <row r="38" spans="2:7" ht="16" x14ac:dyDescent="0.25">
      <c r="B38" s="11">
        <v>2030</v>
      </c>
      <c r="E38" s="8" t="s">
        <v>40</v>
      </c>
      <c r="F38" s="10" t="s">
        <v>53</v>
      </c>
      <c r="G38" s="10" t="s">
        <v>126</v>
      </c>
    </row>
    <row r="39" spans="2:7" ht="16" x14ac:dyDescent="0.25">
      <c r="B39" s="11"/>
      <c r="E39" s="8" t="s">
        <v>44</v>
      </c>
      <c r="F39" s="10" t="s">
        <v>56</v>
      </c>
      <c r="G39" s="10" t="s">
        <v>55</v>
      </c>
    </row>
    <row r="40" spans="2:7" ht="16" x14ac:dyDescent="0.25">
      <c r="E40" s="8" t="s">
        <v>50</v>
      </c>
      <c r="F40" s="10" t="s">
        <v>61</v>
      </c>
      <c r="G40" s="10" t="s">
        <v>162</v>
      </c>
    </row>
    <row r="41" spans="2:7" x14ac:dyDescent="0.25">
      <c r="F41" s="10" t="s">
        <v>113</v>
      </c>
      <c r="G41" s="10" t="s">
        <v>160</v>
      </c>
    </row>
    <row r="42" spans="2:7" x14ac:dyDescent="0.25">
      <c r="F42" s="10" t="s">
        <v>66</v>
      </c>
      <c r="G42" s="10" t="s">
        <v>65</v>
      </c>
    </row>
    <row r="43" spans="2:7" x14ac:dyDescent="0.25">
      <c r="F43" s="10" t="s">
        <v>123</v>
      </c>
      <c r="G43" s="10" t="s">
        <v>70</v>
      </c>
    </row>
    <row r="44" spans="2:7" ht="16" x14ac:dyDescent="0.25">
      <c r="F44" s="8" t="s">
        <v>124</v>
      </c>
      <c r="G44" s="10" t="s">
        <v>75</v>
      </c>
    </row>
    <row r="45" spans="2:7" x14ac:dyDescent="0.25">
      <c r="F45" s="10" t="s">
        <v>71</v>
      </c>
      <c r="G45" s="10" t="s">
        <v>80</v>
      </c>
    </row>
    <row r="46" spans="2:7" x14ac:dyDescent="0.25">
      <c r="F46" s="10" t="s">
        <v>76</v>
      </c>
      <c r="G46" s="10" t="s">
        <v>83</v>
      </c>
    </row>
    <row r="47" spans="2:7" ht="16" x14ac:dyDescent="0.25">
      <c r="G47" s="7" t="s">
        <v>131</v>
      </c>
    </row>
    <row r="48" spans="2:7" ht="16" x14ac:dyDescent="0.25">
      <c r="G48" s="8" t="s">
        <v>164</v>
      </c>
    </row>
    <row r="49" spans="7:7" ht="16" x14ac:dyDescent="0.25">
      <c r="G49" s="8" t="s">
        <v>92</v>
      </c>
    </row>
    <row r="50" spans="7:7" ht="16" x14ac:dyDescent="0.25">
      <c r="G50" s="8" t="s">
        <v>40</v>
      </c>
    </row>
    <row r="51" spans="7:7" ht="16" x14ac:dyDescent="0.25">
      <c r="G51" s="8" t="s">
        <v>44</v>
      </c>
    </row>
    <row r="52" spans="7:7" ht="16" x14ac:dyDescent="0.25">
      <c r="G52" s="8" t="s">
        <v>50</v>
      </c>
    </row>
    <row r="53" spans="7:7" ht="16" x14ac:dyDescent="0.25">
      <c r="G53" s="7" t="s">
        <v>133</v>
      </c>
    </row>
    <row r="54" spans="7:7" x14ac:dyDescent="0.25">
      <c r="G54" s="10" t="s">
        <v>165</v>
      </c>
    </row>
    <row r="55" spans="7:7" x14ac:dyDescent="0.25">
      <c r="G55" s="10" t="s">
        <v>122</v>
      </c>
    </row>
    <row r="56" spans="7:7" x14ac:dyDescent="0.25">
      <c r="G56" s="10" t="s">
        <v>51</v>
      </c>
    </row>
    <row r="57" spans="7:7" x14ac:dyDescent="0.25">
      <c r="G57" s="10" t="s">
        <v>53</v>
      </c>
    </row>
    <row r="58" spans="7:7" x14ac:dyDescent="0.25">
      <c r="G58" s="10" t="s">
        <v>56</v>
      </c>
    </row>
    <row r="59" spans="7:7" x14ac:dyDescent="0.25">
      <c r="G59" s="10" t="s">
        <v>61</v>
      </c>
    </row>
    <row r="60" spans="7:7" x14ac:dyDescent="0.25">
      <c r="G60" s="10" t="s">
        <v>113</v>
      </c>
    </row>
    <row r="61" spans="7:7" x14ac:dyDescent="0.25">
      <c r="G61" s="10" t="s">
        <v>66</v>
      </c>
    </row>
    <row r="62" spans="7:7" x14ac:dyDescent="0.25">
      <c r="G62" s="25" t="s">
        <v>123</v>
      </c>
    </row>
    <row r="63" spans="7:7" ht="32" x14ac:dyDescent="0.25">
      <c r="G63" s="8" t="s">
        <v>124</v>
      </c>
    </row>
    <row r="64" spans="7:7" x14ac:dyDescent="0.25">
      <c r="G64" s="10" t="s">
        <v>71</v>
      </c>
    </row>
    <row r="65" spans="7:7" x14ac:dyDescent="0.25">
      <c r="G65" s="10" t="s">
        <v>76</v>
      </c>
    </row>
    <row r="66" spans="7:7" ht="16" x14ac:dyDescent="0.25">
      <c r="G66" s="7" t="s">
        <v>132</v>
      </c>
    </row>
    <row r="67" spans="7:7" ht="16" x14ac:dyDescent="0.25">
      <c r="G67" s="24" t="s">
        <v>38</v>
      </c>
    </row>
    <row r="68" spans="7:7" ht="16" x14ac:dyDescent="0.25">
      <c r="G68" s="24" t="s">
        <v>164</v>
      </c>
    </row>
    <row r="69" spans="7:7" ht="16" x14ac:dyDescent="0.25">
      <c r="G69" s="24" t="s">
        <v>118</v>
      </c>
    </row>
    <row r="70" spans="7:7" ht="32" x14ac:dyDescent="0.25">
      <c r="G70" s="24" t="s">
        <v>120</v>
      </c>
    </row>
    <row r="71" spans="7:7" ht="32" x14ac:dyDescent="0.25">
      <c r="G71" s="24" t="s">
        <v>119</v>
      </c>
    </row>
    <row r="72" spans="7:7" ht="16" x14ac:dyDescent="0.25">
      <c r="G72" s="24" t="s">
        <v>87</v>
      </c>
    </row>
    <row r="73" spans="7:7" x14ac:dyDescent="0.25">
      <c r="G73" s="26" t="s">
        <v>121</v>
      </c>
    </row>
    <row r="74" spans="7:7" ht="16" x14ac:dyDescent="0.25">
      <c r="G74" s="24" t="s">
        <v>64</v>
      </c>
    </row>
    <row r="75" spans="7:7" ht="16" x14ac:dyDescent="0.25">
      <c r="G75" s="24" t="s">
        <v>68</v>
      </c>
    </row>
    <row r="76" spans="7:7" ht="16" x14ac:dyDescent="0.25">
      <c r="G76" s="24" t="s">
        <v>71</v>
      </c>
    </row>
    <row r="77" spans="7:7" ht="16" x14ac:dyDescent="0.25">
      <c r="G77" s="24" t="s">
        <v>117</v>
      </c>
    </row>
    <row r="78" spans="7:7" ht="16" x14ac:dyDescent="0.25">
      <c r="G78" s="24" t="s">
        <v>138</v>
      </c>
    </row>
    <row r="79" spans="7:7" ht="16" x14ac:dyDescent="0.25">
      <c r="G79" s="24" t="s">
        <v>76</v>
      </c>
    </row>
    <row r="80" spans="7:7" ht="16" x14ac:dyDescent="0.25">
      <c r="G80" s="24" t="s">
        <v>162</v>
      </c>
    </row>
    <row r="81" spans="7:7" ht="16" x14ac:dyDescent="0.25">
      <c r="G81" s="7" t="s">
        <v>135</v>
      </c>
    </row>
    <row r="82" spans="7:7" ht="16" x14ac:dyDescent="0.25">
      <c r="G82" s="8" t="s">
        <v>136</v>
      </c>
    </row>
    <row r="83" spans="7:7" ht="16" x14ac:dyDescent="0.25">
      <c r="G83" s="7" t="s">
        <v>137</v>
      </c>
    </row>
    <row r="84" spans="7:7" ht="16" x14ac:dyDescent="0.25">
      <c r="G84" s="8" t="s">
        <v>140</v>
      </c>
    </row>
    <row r="85" spans="7:7" ht="16" x14ac:dyDescent="0.25">
      <c r="G85" s="8" t="s">
        <v>141</v>
      </c>
    </row>
    <row r="86" spans="7:7" ht="16" x14ac:dyDescent="0.25">
      <c r="G86" s="8" t="s">
        <v>142</v>
      </c>
    </row>
    <row r="87" spans="7:7" ht="16" x14ac:dyDescent="0.25">
      <c r="G87" s="8" t="s">
        <v>143</v>
      </c>
    </row>
    <row r="88" spans="7:7" ht="16" x14ac:dyDescent="0.25">
      <c r="G88" s="8" t="s">
        <v>144</v>
      </c>
    </row>
    <row r="89" spans="7:7" ht="16" x14ac:dyDescent="0.25">
      <c r="G89" s="8" t="s">
        <v>145</v>
      </c>
    </row>
    <row r="90" spans="7:7" ht="16" x14ac:dyDescent="0.25">
      <c r="G90" s="8" t="s">
        <v>146</v>
      </c>
    </row>
    <row r="91" spans="7:7" ht="16" x14ac:dyDescent="0.25">
      <c r="G91" s="8" t="s">
        <v>43</v>
      </c>
    </row>
    <row r="92" spans="7:7" ht="16" x14ac:dyDescent="0.25">
      <c r="G92" s="8" t="s">
        <v>48</v>
      </c>
    </row>
    <row r="93" spans="7:7" ht="32" x14ac:dyDescent="0.25">
      <c r="G93" s="8" t="s">
        <v>147</v>
      </c>
    </row>
    <row r="94" spans="7:7" ht="16" x14ac:dyDescent="0.25">
      <c r="G94" s="8" t="s">
        <v>58</v>
      </c>
    </row>
    <row r="95" spans="7:7" ht="16" x14ac:dyDescent="0.25">
      <c r="G95" s="8" t="s">
        <v>63</v>
      </c>
    </row>
    <row r="96" spans="7:7" ht="16" x14ac:dyDescent="0.25">
      <c r="G96" s="8" t="s">
        <v>73</v>
      </c>
    </row>
    <row r="97" spans="7:7" ht="16" x14ac:dyDescent="0.25">
      <c r="G97" s="8" t="s">
        <v>78</v>
      </c>
    </row>
  </sheetData>
  <customSheetViews>
    <customSheetView guid="{6166805E-7AFC-D74A-9782-F3C0A1374E4F}" scale="150" topLeftCell="A3">
      <selection activeCell="A25" sqref="A25:A27"/>
      <pageMargins left="0.75" right="0.75" top="1" bottom="1" header="0.5" footer="0.5"/>
      <pageSetup orientation="portrait" horizontalDpi="4294967292" verticalDpi="4294967292"/>
    </customSheetView>
  </customSheetViews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BS Ecol Evol</vt:lpstr>
      <vt:lpstr>Validate Lists</vt:lpstr>
      <vt:lpstr>'BS Ecol Evol'!Print_Area</vt:lpstr>
    </vt:vector>
  </TitlesOfParts>
  <Company>Central Washington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X User</dc:creator>
  <cp:lastModifiedBy>Microsoft Office User</cp:lastModifiedBy>
  <cp:lastPrinted>2019-09-19T17:22:49Z</cp:lastPrinted>
  <dcterms:created xsi:type="dcterms:W3CDTF">2016-03-09T18:37:53Z</dcterms:created>
  <dcterms:modified xsi:type="dcterms:W3CDTF">2023-05-08T16:51:52Z</dcterms:modified>
</cp:coreProperties>
</file>