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3"/>
  <workbookPr/>
  <mc:AlternateContent xmlns:mc="http://schemas.openxmlformats.org/markup-compatibility/2006">
    <mc:Choice Requires="x15">
      <x15ac:absPath xmlns:x15ac="http://schemas.microsoft.com/office/spreadsheetml/2010/11/ac" url="/Volumes/Shared_Data/Study Abroad/EA Programs/Faculty-Directed/Documents/Budget Template/"/>
    </mc:Choice>
  </mc:AlternateContent>
  <xr:revisionPtr revIDLastSave="0" documentId="13_ncr:1_{536E1B25-FCC8-BB47-8272-D39AB1E3F156}" xr6:coauthVersionLast="47" xr6:coauthVersionMax="47" xr10:uidLastSave="{00000000-0000-0000-0000-000000000000}"/>
  <bookViews>
    <workbookView xWindow="9660" yWindow="780" windowWidth="24540" windowHeight="20060" xr2:uid="{00000000-000D-0000-FFFF-FFFF00000000}"/>
  </bookViews>
  <sheets>
    <sheet name="Program Budget" sheetId="1" r:id="rId1"/>
    <sheet name="Itinerary" sheetId="2" r:id="rId2"/>
    <sheet name="Travel Resources" sheetId="3" r:id="rId3"/>
    <sheet name="Per Diem Calculator" sheetId="4" r:id="rId4"/>
    <sheet name="Sample Budget" sheetId="7" r:id="rId5"/>
    <sheet name="Sample Itinerary"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1" i="7" l="1" a="1"/>
  <c r="B81" i="7" s="1"/>
  <c r="B67" i="7" a="1"/>
  <c r="B67" i="7" s="1"/>
  <c r="B50" i="7" a="1"/>
  <c r="B50" i="7" s="1"/>
  <c r="B52" i="7" s="1" a="1"/>
  <c r="B52" i="7" s="1"/>
  <c r="B16" i="7" a="1"/>
  <c r="B16" i="7" s="1"/>
  <c r="B11" i="7" a="1"/>
  <c r="B11" i="7" s="1"/>
  <c r="D14" i="6" a="1"/>
  <c r="D14" i="6"/>
  <c r="C7" i="4" a="1"/>
  <c r="C7" i="4" s="1"/>
  <c r="C6" i="4" a="1"/>
  <c r="C6" i="4"/>
  <c r="C5" i="4" a="1"/>
  <c r="C5" i="4" s="1"/>
  <c r="C8" i="4" s="1" a="1"/>
  <c r="C8" i="4" s="1"/>
  <c r="D14" i="2" a="1"/>
  <c r="D14" i="2"/>
  <c r="B81" i="1" a="1"/>
  <c r="B81" i="1" s="1"/>
  <c r="B67" i="1" a="1"/>
  <c r="B67" i="1" s="1"/>
  <c r="B50" i="1" a="1"/>
  <c r="B50" i="1" s="1"/>
  <c r="B52" i="1" s="1" a="1"/>
  <c r="B52" i="1" s="1"/>
  <c r="B16" i="1" a="1"/>
  <c r="B16" i="1" s="1"/>
  <c r="B11" i="1" a="1"/>
  <c r="B11" i="1"/>
  <c r="B22" i="1" s="1" a="1"/>
  <c r="B22" i="1" s="1"/>
  <c r="B25" i="1" s="1" a="1"/>
  <c r="B25" i="1" s="1"/>
  <c r="B27" i="1" s="1" a="1"/>
  <c r="B27" i="1" s="1"/>
  <c r="B56" i="1" s="1" a="1"/>
  <c r="B56" i="1" s="1"/>
  <c r="B37" i="7" l="1" a="1"/>
  <c r="B37" i="7" s="1"/>
  <c r="B40" i="7" s="1" a="1"/>
  <c r="B40" i="7" s="1"/>
  <c r="B42" i="7" s="1" a="1"/>
  <c r="B42" i="7" s="1"/>
  <c r="B57" i="7" s="1" a="1"/>
  <c r="B57" i="7" s="1"/>
  <c r="B22" i="7" a="1"/>
  <c r="B22" i="7" s="1"/>
  <c r="B25" i="7" s="1" a="1"/>
  <c r="B25" i="7" s="1"/>
  <c r="B27" i="7" s="1" a="1"/>
  <c r="B27" i="7" s="1"/>
  <c r="B56" i="7" s="1" a="1"/>
  <c r="B56" i="7" s="1"/>
  <c r="B37" i="1" a="1"/>
  <c r="B37" i="1" s="1"/>
  <c r="B40" i="1" s="1" a="1"/>
  <c r="B40" i="1" s="1"/>
  <c r="B42" i="1" s="1" a="1"/>
  <c r="B42" i="1" s="1"/>
  <c r="B57" i="1" s="1" a="1"/>
  <c r="B57" i="1" s="1"/>
  <c r="B58" i="1" s="1" a="1"/>
  <c r="B58" i="1" s="1"/>
  <c r="B58" i="7" l="1" a="1"/>
  <c r="B58"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<sst xmlns="http://schemas.openxmlformats.org/spreadsheetml/2006/main" count="335" uniqueCount="174">
  <si>
    <t>Program Budget</t>
  </si>
  <si>
    <t>Program Name:</t>
  </si>
  <si>
    <t>&lt;Program Name&gt;</t>
  </si>
  <si>
    <t>Faculty Director 1:</t>
  </si>
  <si>
    <t>Faculty Director 2:</t>
  </si>
  <si>
    <t>Additional Directors:</t>
  </si>
  <si>
    <t>Number of Directors:</t>
  </si>
  <si>
    <t>Host City:</t>
  </si>
  <si>
    <t>Host Country:</t>
  </si>
  <si>
    <t>Program Start Date:</t>
  </si>
  <si>
    <t>Program End Date:</t>
  </si>
  <si>
    <t>Number of Days Abroad:</t>
  </si>
  <si>
    <t>Course Number:</t>
  </si>
  <si>
    <t>Course Credits:</t>
  </si>
  <si>
    <t>Budget Drafted By:</t>
  </si>
  <si>
    <t>Budget Revised By:</t>
  </si>
  <si>
    <t>Last Revision Date:</t>
  </si>
  <si>
    <t>STUDENT     -     Individual Expenses</t>
  </si>
  <si>
    <t>Notes / Comments / Grant Funded: Yes/No</t>
  </si>
  <si>
    <t>Provider Fee:</t>
  </si>
  <si>
    <t>&lt;List inclusions, services provided, etc.&gt;</t>
  </si>
  <si>
    <t>Lodging:</t>
  </si>
  <si>
    <t>&lt;Describe Lodging&gt;</t>
  </si>
  <si>
    <t>Admissions/Excursions:</t>
  </si>
  <si>
    <t>&lt;Describe Excursions&gt;</t>
  </si>
  <si>
    <t>Insurance Fee:</t>
  </si>
  <si>
    <t>International insurance ($2.40/day)</t>
  </si>
  <si>
    <t>&lt;Other Expense If Application&gt;</t>
  </si>
  <si>
    <t>Subtotal:</t>
  </si>
  <si>
    <t>Less Outside Funding:</t>
  </si>
  <si>
    <t>Total:</t>
  </si>
  <si>
    <t>DIRECTORS     -     Shared Expenses</t>
  </si>
  <si>
    <t>Airfare:</t>
  </si>
  <si>
    <t>&lt;Indicate estimated expense&gt;</t>
  </si>
  <si>
    <t>Airfare Booking Fee:</t>
  </si>
  <si>
    <t>Transportation to SEA:</t>
  </si>
  <si>
    <t>Roundtrip airport shuttle is $96; mileage must be pre-approved</t>
  </si>
  <si>
    <t>Meals Per Diem:</t>
  </si>
  <si>
    <t>See Travel Resources and Per Diem Calculator tabs</t>
  </si>
  <si>
    <t>GROUP     -     Shared Expenses</t>
  </si>
  <si>
    <t>Ground Transportation:</t>
  </si>
  <si>
    <t>&lt;Describe Ground Transportation&gt;</t>
  </si>
  <si>
    <t>Group Meals:</t>
  </si>
  <si>
    <t>&lt;Describe Group Meals&gt;</t>
  </si>
  <si>
    <t>Contingency Fund:</t>
  </si>
  <si>
    <t>* Mandatory EA fee. Only for emergencies / currency fluctuation.</t>
  </si>
  <si>
    <t>* Use of the Contingency Fund requires prior approval from OISP. The minimum allowable amount is $100 per student or $500 per program, whichever is greater.</t>
  </si>
  <si>
    <t>Budget Summary</t>
  </si>
  <si>
    <t>Notes / Comments</t>
  </si>
  <si>
    <t>Number of Students:</t>
  </si>
  <si>
    <t>Total Student Expenses:</t>
  </si>
  <si>
    <t>Total Shared Expenses:</t>
  </si>
  <si>
    <t>Fee Per Student:</t>
  </si>
  <si>
    <t>Advertised Price</t>
  </si>
  <si>
    <t>Fee Payment Schedule</t>
  </si>
  <si>
    <t>Type</t>
  </si>
  <si>
    <t>Amount</t>
  </si>
  <si>
    <t>Due Date</t>
  </si>
  <si>
    <t>Deposit:</t>
  </si>
  <si>
    <t>Payment 1:</t>
  </si>
  <si>
    <t>Payment 2:</t>
  </si>
  <si>
    <t>ADDITIONAL Student Expenses</t>
  </si>
  <si>
    <t>Application Fee:</t>
  </si>
  <si>
    <t>Nonrefundable Education Abroad application fee</t>
  </si>
  <si>
    <t>Technology Fee:</t>
  </si>
  <si>
    <t>Mandatory EA fee</t>
  </si>
  <si>
    <t>Personal Funds:</t>
  </si>
  <si>
    <t>Meals:</t>
  </si>
  <si>
    <t>Roundtrip airport shuttle is $96</t>
  </si>
  <si>
    <t>Passport Fee:</t>
  </si>
  <si>
    <t>Tuition:</t>
  </si>
  <si>
    <t>If applicable</t>
  </si>
  <si>
    <t>Please Initial:</t>
  </si>
  <si>
    <t>Director 1:</t>
  </si>
  <si>
    <t>Chair:</t>
  </si>
  <si>
    <t>Director 2:</t>
  </si>
  <si>
    <t>Dean:</t>
  </si>
  <si>
    <t>Table 1</t>
  </si>
  <si>
    <t>Dates</t>
  </si>
  <si>
    <t>City</t>
  </si>
  <si>
    <t>Lodging</t>
  </si>
  <si>
    <t>Per Diem/Director</t>
  </si>
  <si>
    <t>Claimed Meals</t>
  </si>
  <si>
    <t>Excursions</t>
  </si>
  <si>
    <t>Travel</t>
  </si>
  <si>
    <t>Total/Director</t>
  </si>
  <si>
    <t>Resources</t>
  </si>
  <si>
    <t>Website</t>
  </si>
  <si>
    <t>CWU Travel Desk</t>
  </si>
  <si>
    <r>
      <rPr>
        <sz val="11"/>
        <color indexed="8"/>
        <rFont val="Aptos"/>
        <family val="2"/>
      </rPr>
      <t xml:space="preserve">Website: </t>
    </r>
    <r>
      <rPr>
        <u/>
        <sz val="11"/>
        <color indexed="8"/>
        <rFont val="Aptos"/>
        <family val="2"/>
      </rPr>
      <t>Travel Procedures</t>
    </r>
  </si>
  <si>
    <r>
      <rPr>
        <sz val="11"/>
        <color indexed="8"/>
        <rFont val="Aptos"/>
        <family val="2"/>
      </rPr>
      <t xml:space="preserve">Email: </t>
    </r>
    <r>
      <rPr>
        <u/>
        <sz val="11"/>
        <color indexed="8"/>
        <rFont val="Aptos"/>
        <family val="2"/>
      </rPr>
      <t>TravelDesk@cwu.edu</t>
    </r>
  </si>
  <si>
    <r>
      <rPr>
        <u/>
        <sz val="11"/>
        <color indexed="8"/>
        <rFont val="Aptos"/>
        <family val="2"/>
      </rPr>
      <t>Foreign Travel</t>
    </r>
  </si>
  <si>
    <r>
      <rPr>
        <u/>
        <sz val="11"/>
        <color indexed="8"/>
        <rFont val="Aptos"/>
        <family val="2"/>
      </rPr>
      <t>Travel 101</t>
    </r>
  </si>
  <si>
    <r>
      <rPr>
        <u/>
        <sz val="11"/>
        <color indexed="8"/>
        <rFont val="Aptos"/>
        <family val="2"/>
      </rPr>
      <t>Travel Quick Guide</t>
    </r>
  </si>
  <si>
    <r>
      <rPr>
        <u/>
        <sz val="11"/>
        <color indexed="8"/>
        <rFont val="Aptos"/>
        <family val="2"/>
      </rPr>
      <t>FAQ Page</t>
    </r>
  </si>
  <si>
    <r>
      <rPr>
        <u/>
        <sz val="11"/>
        <color indexed="8"/>
        <rFont val="Aptos"/>
        <family val="2"/>
      </rPr>
      <t>Non-travel Reimbursement</t>
    </r>
  </si>
  <si>
    <r>
      <rPr>
        <u/>
        <sz val="11"/>
        <color indexed="8"/>
        <rFont val="Aptos"/>
        <family val="2"/>
      </rPr>
      <t>Travel Authorization</t>
    </r>
  </si>
  <si>
    <r>
      <rPr>
        <u/>
        <sz val="11"/>
        <color indexed="8"/>
        <rFont val="Aptos"/>
        <family val="2"/>
      </rPr>
      <t>Cash Advance</t>
    </r>
  </si>
  <si>
    <r>
      <rPr>
        <u/>
        <sz val="11"/>
        <color indexed="8"/>
        <rFont val="Aptos"/>
        <family val="2"/>
      </rPr>
      <t>Travel Expense Report</t>
    </r>
  </si>
  <si>
    <r>
      <rPr>
        <u/>
        <sz val="11"/>
        <color indexed="8"/>
        <rFont val="Aptos"/>
        <family val="2"/>
      </rPr>
      <t>Air Travel</t>
    </r>
  </si>
  <si>
    <r>
      <rPr>
        <u/>
        <sz val="11"/>
        <color indexed="8"/>
        <rFont val="Aptos"/>
        <family val="2"/>
      </rPr>
      <t>Lodging</t>
    </r>
  </si>
  <si>
    <r>
      <rPr>
        <u/>
        <sz val="11"/>
        <color indexed="8"/>
        <rFont val="Aptos"/>
        <family val="2"/>
      </rPr>
      <t>Mileage Reimbursement</t>
    </r>
  </si>
  <si>
    <r>
      <rPr>
        <u/>
        <sz val="11"/>
        <color indexed="8"/>
        <rFont val="Aptos"/>
        <family val="2"/>
      </rPr>
      <t>Mileage Calculator</t>
    </r>
  </si>
  <si>
    <r>
      <rPr>
        <u/>
        <sz val="11"/>
        <color indexed="8"/>
        <rFont val="Aptos"/>
        <family val="2"/>
      </rPr>
      <t>City to City Distance Finder (Google Maps)</t>
    </r>
  </si>
  <si>
    <r>
      <rPr>
        <u/>
        <sz val="11"/>
        <color indexed="8"/>
        <rFont val="Aptos"/>
        <family val="2"/>
      </rPr>
      <t>Meal Reimbursement</t>
    </r>
  </si>
  <si>
    <r>
      <rPr>
        <u/>
        <sz val="11"/>
        <color indexed="8"/>
        <rFont val="Aptos"/>
        <family val="2"/>
      </rPr>
      <t>Individual Meal Calculator</t>
    </r>
  </si>
  <si>
    <r>
      <rPr>
        <u/>
        <sz val="11"/>
        <color indexed="8"/>
        <rFont val="Aptos"/>
        <family val="2"/>
      </rPr>
      <t>Same Day Meals</t>
    </r>
  </si>
  <si>
    <r>
      <rPr>
        <u/>
        <sz val="11"/>
        <color indexed="8"/>
        <rFont val="Aptos"/>
        <family val="2"/>
      </rPr>
      <t>WA Per Diem Rates</t>
    </r>
  </si>
  <si>
    <t>US Dept. of State</t>
  </si>
  <si>
    <r>
      <rPr>
        <u/>
        <sz val="11"/>
        <color indexed="8"/>
        <rFont val="Aptos"/>
        <family val="2"/>
      </rPr>
      <t>Foreign Per Diem Rate Finder</t>
    </r>
  </si>
  <si>
    <t>Per Diem Rates Per OFM - October 2024 thru Sept 2025</t>
  </si>
  <si>
    <t>Meal Calculator</t>
  </si>
  <si>
    <r>
      <rPr>
        <sz val="11"/>
        <color indexed="8"/>
        <rFont val="Aptos Bold"/>
      </rPr>
      <t>Instructions:</t>
    </r>
    <r>
      <rPr>
        <sz val="11"/>
        <color indexed="8"/>
        <rFont val="Aptos"/>
        <family val="2"/>
      </rPr>
      <t xml:space="preserve"> (1) Visit the links below to find the per diem rate you need. (2) Enter that rate in the yellow box to the left. The dollar amounts next to each meal are calculated automatically for you. (3) If the total does not equal the daily rate, please add or remove the difference from dinner.</t>
    </r>
  </si>
  <si>
    <t>Daily Rate</t>
  </si>
  <si>
    <t>Breakfast</t>
  </si>
  <si>
    <t>Lunch</t>
  </si>
  <si>
    <t>Dinner</t>
  </si>
  <si>
    <t>International</t>
  </si>
  <si>
    <r>
      <rPr>
        <u/>
        <sz val="11"/>
        <color indexed="26"/>
        <rFont val="Calibri"/>
        <family val="2"/>
      </rPr>
      <t>https://aoprals.state.gov/web920/per_diem.asp</t>
    </r>
  </si>
  <si>
    <t>Total</t>
  </si>
  <si>
    <t>USA</t>
  </si>
  <si>
    <r>
      <rPr>
        <u/>
        <sz val="11"/>
        <color indexed="26"/>
        <rFont val="Calibri"/>
        <family val="2"/>
      </rPr>
      <t>https://www.gsa.gov/travel/plan-book/per-diem-rates</t>
    </r>
  </si>
  <si>
    <t>Note: The Per Diem Deductions tool in MyCWU does not round per regulation. Please find your amounts manually with this tool.</t>
  </si>
  <si>
    <t>Washington</t>
  </si>
  <si>
    <r>
      <rPr>
        <u/>
        <sz val="11"/>
        <color indexed="26"/>
        <rFont val="Calibri"/>
        <family val="2"/>
      </rPr>
      <t>https://ofm.wa.gov/accounting/administrative-accounting-resources/travel</t>
    </r>
  </si>
  <si>
    <t>AK &amp; HI</t>
  </si>
  <si>
    <r>
      <rPr>
        <u/>
        <sz val="11"/>
        <color indexed="26"/>
        <rFont val="Calibri"/>
        <family val="2"/>
      </rPr>
      <t>http://www.defensetravel.dod.mil/site/perdiemCalc.cfm</t>
    </r>
  </si>
  <si>
    <t>Degenerative Art in Berlin</t>
  </si>
  <si>
    <t>Claude Mannaise</t>
  </si>
  <si>
    <t>Norma Rockwall</t>
  </si>
  <si>
    <t>N/A</t>
  </si>
  <si>
    <t>Berlin</t>
  </si>
  <si>
    <t>Germany</t>
  </si>
  <si>
    <t>ART 302</t>
  </si>
  <si>
    <t>Includes lodging, excursions, public transit passes, 2 group meals.</t>
  </si>
  <si>
    <t>Five excursions to cultural sites and museums. Included in provider fee.</t>
  </si>
  <si>
    <t>Directors’ fee waived. Includes lodging, excursions, public transit passes, 2 group meals.</t>
  </si>
  <si>
    <t>Estimated at $800/ticket for 2 directors, includes 1 dinner and 1 lunch.</t>
  </si>
  <si>
    <t>Travel agent booking fee at $60/ticket for 2 directors.</t>
  </si>
  <si>
    <t>Roundtrip airport shuttle at $96/ticket for 2 directors.</t>
  </si>
  <si>
    <t>Five excursions to cultural sites and museums for 2 directors. Included in provider fee.</t>
  </si>
  <si>
    <t>Per diem for claimed per director breakfast (2), lunch (10) and dinners (8). See Itinerary and Per Diem Calculator.</t>
  </si>
  <si>
    <t>Public transit passes included in provider fee.</t>
  </si>
  <si>
    <t>Two group meals on 7/3 and 7/10, included in provider fee.</t>
  </si>
  <si>
    <t>Seattle-Berlin</t>
  </si>
  <si>
    <t>BL</t>
  </si>
  <si>
    <t>Overnight flight, dinner included</t>
  </si>
  <si>
    <t>Check in: Michelberger Hotel</t>
  </si>
  <si>
    <t>BLD</t>
  </si>
  <si>
    <t>Arrival orientation and city tour</t>
  </si>
  <si>
    <t>Michelberger Hotel</t>
  </si>
  <si>
    <t>L</t>
  </si>
  <si>
    <t>Continue city tour and orientation; group meal</t>
  </si>
  <si>
    <t>LD</t>
  </si>
  <si>
    <t>Visit to East Side Gallery in AM; free day in PM</t>
  </si>
  <si>
    <t>Visit to CAF in AM; free day in PM</t>
  </si>
  <si>
    <t>Visits to Galerie Capitain Petzel, Künstlerhaus Bethanien, Jewish Museum</t>
  </si>
  <si>
    <t>Visit Sachsenhausen Concentration Camp and Holocaust Memorial</t>
  </si>
  <si>
    <t>Visits to König Galerie and Kunst Werke ICA</t>
  </si>
  <si>
    <t>Day trip to Potsdam</t>
  </si>
  <si>
    <t>Visit Alte Nationalgalerie in AM; free day in PM; group meal</t>
  </si>
  <si>
    <t>Berlin-Seattle</t>
  </si>
  <si>
    <t>Check out: Michelberger Hotel</t>
  </si>
  <si>
    <t>D</t>
  </si>
  <si>
    <t>Return flight, lunch included</t>
  </si>
  <si>
    <t>B (2), L (10), D (8)</t>
  </si>
  <si>
    <t>New US passport application fee, standard processing</t>
  </si>
  <si>
    <t>Per Diem / Director</t>
  </si>
  <si>
    <t>Hotel accommodations in double-occupancy rooms for 9 nights with daily breakfast. Included in provider fee.</t>
  </si>
  <si>
    <t>Hotel accommodations in single-occupancy rooms for 11 nights with daily breakfast  for 2 directors. Included in provider fee.</t>
  </si>
  <si>
    <t>Estimated at approximately $30/day for 11 days</t>
  </si>
  <si>
    <t>Estimated at $50/day for 11 days for most lunches and dinners</t>
  </si>
  <si>
    <t>At $217 per credit for 4 credits</t>
  </si>
  <si>
    <t>Estimated at $800/ticket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</si>
</sst>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mm/dd/yy"/>
    <numFmt numFmtId="165" formatCode="_-&quot;$&quot;* #,##0.00_-;_-&quot;$&quot;* \(#,##0.00\)_-;_-&quot;$&quot;* &quot;-&quot;??;_-@_-"/>
    <numFmt numFmtId="166" formatCode="_-&quot;$&quot;* #,##0_-;_-&quot;$&quot;* \(#,##0\)_-;_-&quot;$&quot;* &quot;-&quot;??;_-@_-"/>
    <numFmt numFmtId="167" formatCode="&quot;$&quot;#,##0.00"/>
    <numFmt numFmtId="168" formatCode="ddd\,\ mmm\ d\,\ yyyy"/>
    <numFmt numFmtId="169" formatCode="&quot;$&quot;#,##0"/>
    <numFmt numFmtId="170" formatCode="&quot;$&quot;0"/>
  </numFmts>
  <fonts count="19">
    <font>
      <sz val="10"/>
      <color indexed="8"/>
      <name val="Aptos"/>
    </font>
    <font>
      <sz val="12"/>
      <color indexed="8"/>
      <name val="Helvetica Neue"/>
      <family val="2"/>
    </font>
    <font>
      <sz val="12"/>
      <color indexed="8"/>
      <name val="Aptos Bold"/>
    </font>
    <font>
      <sz val="10"/>
      <color indexed="8"/>
      <name val="Aptos Bold"/>
    </font>
    <font>
      <sz val="14"/>
      <color indexed="8"/>
      <name val="Aptos Bold"/>
    </font>
    <font>
      <sz val="10"/>
      <color indexed="8"/>
      <name val="Aptos Display Italic"/>
    </font>
    <font>
      <sz val="10"/>
      <color indexed="8"/>
      <name val="Arial"/>
      <family val="2"/>
    </font>
    <font>
      <sz val="14"/>
      <color indexed="8"/>
      <name val="Aptos"/>
      <family val="2"/>
    </font>
    <font>
      <sz val="12"/>
      <color indexed="8"/>
      <name val="Aptos"/>
      <family val="2"/>
    </font>
    <font>
      <sz val="11"/>
      <color indexed="8"/>
      <name val="Aptos Bold"/>
    </font>
    <font>
      <sz val="11"/>
      <color indexed="8"/>
      <name val="Aptos"/>
      <family val="2"/>
    </font>
    <font>
      <u/>
      <sz val="11"/>
      <color indexed="8"/>
      <name val="Aptos"/>
      <family val="2"/>
    </font>
    <font>
      <b/>
      <sz val="11"/>
      <color indexed="8"/>
      <name val="Calibri"/>
      <family val="2"/>
    </font>
    <font>
      <sz val="11"/>
      <color indexed="8"/>
      <name val="Calibri"/>
      <family val="2"/>
    </font>
    <font>
      <u/>
      <sz val="11"/>
      <color indexed="26"/>
      <name val="Calibri"/>
      <family val="2"/>
    </font>
    <font>
      <sz val="10"/>
      <color indexed="8"/>
      <name val="Aptos"/>
      <family val="2"/>
    </font>
    <font>
      <sz val="16"/>
      <color indexed="8"/>
      <name val="Aptos Bold"/>
    </font>
    <font>
      <sz val="16"/>
      <color indexed="10"/>
      <name val="Aptos Bold"/>
    </font>
    <font>
      <b/>
      <sz val="12"/>
      <color rgb="FF000000"/>
      <name val="Aptos Bold"/>
    </font>
  </fonts>
  <fills count="19">
    <fill>
      <patternFill patternType="none"/>
    </fill>
    <fill>
      <patternFill patternType="gray125"/>
    </fill>
    <fill>
      <patternFill patternType="solid">
        <fgColor indexed="9"/>
        <bgColor auto="1"/>
      </patternFill>
    </fill>
    <fill>
      <patternFill patternType="solid">
        <fgColor indexed="11"/>
        <bgColor auto="1"/>
      </patternFill>
    </fill>
    <fill>
      <patternFill patternType="solid">
        <fgColor indexed="12"/>
        <bgColor auto="1"/>
      </patternFill>
    </fill>
    <fill>
      <patternFill patternType="solid">
        <fgColor indexed="10"/>
        <bgColor auto="1"/>
      </patternFill>
    </fill>
    <fill>
      <patternFill patternType="solid">
        <fgColor indexed="13"/>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
      <patternFill patternType="solid">
        <fgColor indexed="17"/>
        <bgColor auto="1"/>
      </patternFill>
    </fill>
    <fill>
      <patternFill patternType="solid">
        <fgColor indexed="18"/>
        <bgColor auto="1"/>
      </patternFill>
    </fill>
    <fill>
      <patternFill patternType="solid">
        <fgColor indexed="19"/>
        <bgColor auto="1"/>
      </patternFill>
    </fill>
    <fill>
      <patternFill patternType="solid">
        <fgColor indexed="20"/>
        <bgColor auto="1"/>
      </patternFill>
    </fill>
    <fill>
      <patternFill patternType="solid">
        <fgColor indexed="21"/>
        <bgColor auto="1"/>
      </patternFill>
    </fill>
    <fill>
      <patternFill patternType="solid">
        <fgColor indexed="22"/>
        <bgColor auto="1"/>
      </patternFill>
    </fill>
    <fill>
      <patternFill patternType="solid">
        <fgColor indexed="23"/>
        <bgColor auto="1"/>
      </patternFill>
    </fill>
    <fill>
      <patternFill patternType="solid">
        <fgColor indexed="24"/>
        <bgColor auto="1"/>
      </patternFill>
    </fill>
    <fill>
      <patternFill patternType="solid">
        <fgColor indexed="25"/>
        <bgColor auto="1"/>
      </patternFill>
    </fill>
  </fills>
  <borders count="40">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right style="thin">
        <color indexed="8"/>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bottom/>
      <diagonal/>
    </border>
    <border>
      <left style="medium">
        <color indexed="64"/>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8"/>
      </right>
      <top style="thin">
        <color indexed="8"/>
      </top>
      <bottom/>
      <diagonal/>
    </border>
    <border>
      <left/>
      <right style="thin">
        <color indexed="8"/>
      </right>
      <top/>
      <bottom style="thin">
        <color indexed="8"/>
      </bottom>
      <diagonal/>
    </border>
    <border>
      <left style="thin">
        <color indexed="64"/>
      </left>
      <right style="thin">
        <color indexed="8"/>
      </right>
      <top style="thin">
        <color indexed="64"/>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8"/>
      </left>
      <right style="thin">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thin">
        <color indexed="64"/>
      </right>
      <top style="thin">
        <color indexed="8"/>
      </top>
      <bottom/>
      <diagonal/>
    </border>
    <border>
      <left style="thin">
        <color indexed="8"/>
      </left>
      <right style="thin">
        <color indexed="8"/>
      </right>
      <top style="medium">
        <color indexed="64"/>
      </top>
      <bottom style="thin">
        <color indexed="8"/>
      </bottom>
      <diagonal/>
    </border>
    <border>
      <left style="thin">
        <color indexed="64"/>
      </left>
      <right style="thin">
        <color indexed="8"/>
      </right>
      <top style="thin">
        <color indexed="8"/>
      </top>
      <bottom/>
      <diagonal/>
    </border>
    <border>
      <left style="thin">
        <color indexed="8"/>
      </left>
      <right style="thin">
        <color indexed="64"/>
      </right>
      <top/>
      <bottom style="thin">
        <color indexed="8"/>
      </bottom>
      <diagonal/>
    </border>
    <border>
      <left style="thin">
        <color indexed="64"/>
      </left>
      <right style="thin">
        <color indexed="8"/>
      </right>
      <top/>
      <bottom style="thin">
        <color indexed="8"/>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indexed="8"/>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thin">
        <color indexed="8"/>
      </left>
      <right style="thin">
        <color indexed="8"/>
      </right>
      <top/>
      <bottom style="thin">
        <color indexed="64"/>
      </bottom>
      <diagonal/>
    </border>
  </borders>
  <cellStyleXfs count="1">
    <xf numFmtId="0" fontId="0" fillId="0" borderId="0" applyNumberFormat="0" applyFill="0" applyBorder="0" applyProtection="0">
      <alignment horizontal="left" vertical="center" wrapText="1"/>
    </xf>
  </cellStyleXfs>
  <cellXfs count="221">
    <xf numFmtId="0" fontId="0" fillId="0" borderId="0" xfId="0">
      <alignment horizontal="left" vertical="center" wrapText="1"/>
    </xf>
    <xf numFmtId="0" fontId="0" fillId="0" borderId="0" xfId="0" applyNumberFormat="1">
      <alignment horizontal="left" vertical="center" wrapText="1"/>
    </xf>
    <xf numFmtId="49" fontId="3" fillId="4" borderId="1" xfId="0" applyNumberFormat="1" applyFont="1" applyFill="1" applyBorder="1">
      <alignment horizontal="left" vertical="center" wrapText="1"/>
    </xf>
    <xf numFmtId="49" fontId="3" fillId="5" borderId="1" xfId="0" applyNumberFormat="1" applyFont="1" applyFill="1" applyBorder="1">
      <alignment horizontal="left" vertical="center" wrapText="1"/>
    </xf>
    <xf numFmtId="164" fontId="0" fillId="5" borderId="1" xfId="0" applyNumberFormat="1" applyFill="1" applyBorder="1">
      <alignment horizontal="left" vertical="center" wrapText="1"/>
    </xf>
    <xf numFmtId="164" fontId="0" fillId="4" borderId="1" xfId="0" applyNumberFormat="1" applyFill="1" applyBorder="1">
      <alignment horizontal="left" vertical="center" wrapText="1"/>
    </xf>
    <xf numFmtId="0" fontId="0" fillId="5" borderId="1" xfId="0" applyFill="1" applyBorder="1">
      <alignment horizontal="left" vertical="center" wrapText="1"/>
    </xf>
    <xf numFmtId="165" fontId="0" fillId="4" borderId="1" xfId="0" applyNumberFormat="1" applyFill="1" applyBorder="1">
      <alignment horizontal="left" vertical="center" wrapText="1"/>
    </xf>
    <xf numFmtId="165" fontId="0" fillId="5" borderId="1" xfId="0" applyNumberFormat="1" applyFill="1" applyBorder="1">
      <alignment horizontal="left" vertical="center" wrapText="1"/>
    </xf>
    <xf numFmtId="49" fontId="5" fillId="4" borderId="1" xfId="0" applyNumberFormat="1" applyFont="1" applyFill="1" applyBorder="1">
      <alignment horizontal="left" vertical="center" wrapText="1"/>
    </xf>
    <xf numFmtId="49" fontId="5" fillId="5" borderId="1" xfId="0" applyNumberFormat="1" applyFont="1" applyFill="1" applyBorder="1">
      <alignment horizontal="left" vertical="center" wrapText="1"/>
    </xf>
    <xf numFmtId="49" fontId="5" fillId="9" borderId="1" xfId="0" applyNumberFormat="1" applyFont="1" applyFill="1" applyBorder="1">
      <alignment horizontal="left" vertical="center" wrapText="1"/>
    </xf>
    <xf numFmtId="165" fontId="0" fillId="9" borderId="1" xfId="0" applyNumberFormat="1" applyFill="1" applyBorder="1">
      <alignment horizontal="left" vertical="center" wrapText="1"/>
    </xf>
    <xf numFmtId="166" fontId="0" fillId="4" borderId="1" xfId="0" applyNumberFormat="1" applyFill="1" applyBorder="1">
      <alignment horizontal="left" vertical="center" wrapText="1"/>
    </xf>
    <xf numFmtId="166" fontId="0" fillId="5" borderId="1" xfId="0" applyNumberFormat="1" applyFill="1" applyBorder="1">
      <alignment horizontal="left" vertical="center" wrapText="1"/>
    </xf>
    <xf numFmtId="49" fontId="3" fillId="9" borderId="1" xfId="0" applyNumberFormat="1" applyFont="1" applyFill="1" applyBorder="1">
      <alignment horizontal="left" vertical="center" wrapText="1"/>
    </xf>
    <xf numFmtId="166" fontId="0" fillId="9" borderId="1" xfId="0" applyNumberFormat="1" applyFill="1" applyBorder="1">
      <alignment horizontal="left" vertical="center" wrapText="1"/>
    </xf>
    <xf numFmtId="49" fontId="2" fillId="4" borderId="1" xfId="0" applyNumberFormat="1" applyFont="1" applyFill="1" applyBorder="1" applyAlignment="1">
      <alignment horizontal="right" vertical="center" wrapText="1"/>
    </xf>
    <xf numFmtId="0" fontId="8" fillId="14" borderId="1" xfId="0" applyFont="1" applyFill="1" applyBorder="1">
      <alignment horizontal="left" vertical="center" wrapText="1"/>
    </xf>
    <xf numFmtId="49" fontId="3" fillId="3" borderId="1" xfId="0" applyNumberFormat="1" applyFont="1" applyFill="1" applyBorder="1">
      <alignment horizontal="left" vertical="center" wrapText="1"/>
    </xf>
    <xf numFmtId="168" fontId="0" fillId="7" borderId="1" xfId="0" applyNumberFormat="1" applyFill="1" applyBorder="1">
      <alignment horizontal="left" vertical="center" wrapText="1"/>
    </xf>
    <xf numFmtId="169" fontId="0" fillId="5" borderId="1" xfId="0" applyNumberFormat="1" applyFill="1" applyBorder="1">
      <alignment horizontal="left" vertical="center" wrapText="1"/>
    </xf>
    <xf numFmtId="49" fontId="9" fillId="3" borderId="1" xfId="0" applyNumberFormat="1" applyFont="1" applyFill="1" applyBorder="1">
      <alignment horizontal="left" vertical="center" wrapText="1"/>
    </xf>
    <xf numFmtId="0" fontId="9" fillId="3" borderId="1" xfId="0" applyFont="1" applyFill="1" applyBorder="1">
      <alignment horizontal="left" vertical="center" wrapText="1"/>
    </xf>
    <xf numFmtId="49" fontId="9" fillId="0" borderId="1" xfId="0" applyNumberFormat="1" applyFont="1" applyBorder="1">
      <alignment horizontal="left" vertical="center" wrapText="1"/>
    </xf>
    <xf numFmtId="49" fontId="10" fillId="0" borderId="1" xfId="0" applyNumberFormat="1" applyFont="1" applyBorder="1">
      <alignment horizontal="left" vertical="center" wrapText="1"/>
    </xf>
    <xf numFmtId="0" fontId="10" fillId="0" borderId="1" xfId="0" applyFont="1" applyBorder="1">
      <alignment horizontal="left" vertical="center" wrapText="1"/>
    </xf>
    <xf numFmtId="49" fontId="10" fillId="6" borderId="1" xfId="0" applyNumberFormat="1" applyFont="1" applyFill="1" applyBorder="1">
      <alignment horizontal="left" vertical="center" wrapText="1"/>
    </xf>
    <xf numFmtId="0" fontId="10" fillId="6" borderId="1" xfId="0" applyFont="1" applyFill="1" applyBorder="1">
      <alignment horizontal="left" vertical="center" wrapText="1"/>
    </xf>
    <xf numFmtId="0" fontId="10" fillId="5" borderId="1" xfId="0" applyFont="1" applyFill="1" applyBorder="1">
      <alignment horizontal="left" vertical="center" wrapText="1"/>
    </xf>
    <xf numFmtId="49" fontId="10" fillId="5" borderId="1" xfId="0" applyNumberFormat="1" applyFont="1" applyFill="1" applyBorder="1">
      <alignment horizontal="left" vertical="center" wrapText="1"/>
    </xf>
    <xf numFmtId="49" fontId="13" fillId="17" borderId="1" xfId="0" applyNumberFormat="1" applyFont="1" applyFill="1" applyBorder="1">
      <alignment horizontal="left" vertical="center" wrapText="1"/>
    </xf>
    <xf numFmtId="170" fontId="13" fillId="18" borderId="1" xfId="0" applyNumberFormat="1" applyFont="1" applyFill="1" applyBorder="1" applyAlignment="1">
      <alignment vertical="center" wrapText="1"/>
    </xf>
    <xf numFmtId="9" fontId="13" fillId="17" borderId="1" xfId="0" applyNumberFormat="1" applyFont="1" applyFill="1" applyBorder="1" applyAlignment="1">
      <alignment vertical="center" wrapText="1"/>
    </xf>
    <xf numFmtId="170" fontId="13" fillId="17" borderId="1" xfId="0" applyNumberFormat="1" applyFont="1" applyFill="1" applyBorder="1" applyAlignment="1">
      <alignment vertical="center" wrapText="1"/>
    </xf>
    <xf numFmtId="49" fontId="13" fillId="5" borderId="1" xfId="0" applyNumberFormat="1" applyFont="1" applyFill="1" applyBorder="1">
      <alignment horizontal="left" vertical="center" wrapText="1"/>
    </xf>
    <xf numFmtId="49" fontId="14" fillId="5" borderId="1" xfId="0" applyNumberFormat="1" applyFont="1" applyFill="1" applyBorder="1">
      <alignment horizontal="left" vertical="center" wrapText="1"/>
    </xf>
    <xf numFmtId="170" fontId="12" fillId="17" borderId="1" xfId="0" applyNumberFormat="1" applyFont="1" applyFill="1" applyBorder="1" applyAlignment="1">
      <alignment vertical="center" wrapText="1"/>
    </xf>
    <xf numFmtId="168" fontId="10" fillId="7" borderId="1" xfId="0" applyNumberFormat="1" applyFont="1" applyFill="1" applyBorder="1">
      <alignment horizontal="left" vertical="center" wrapText="1"/>
    </xf>
    <xf numFmtId="169" fontId="10" fillId="5" borderId="1" xfId="0" applyNumberFormat="1" applyFont="1" applyFill="1" applyBorder="1">
      <alignment horizontal="left" vertical="center" wrapText="1"/>
    </xf>
    <xf numFmtId="49" fontId="5" fillId="5" borderId="2" xfId="0" applyNumberFormat="1" applyFont="1" applyFill="1" applyBorder="1">
      <alignment horizontal="left" vertical="center" wrapText="1"/>
    </xf>
    <xf numFmtId="165" fontId="0" fillId="5" borderId="2" xfId="0" applyNumberFormat="1" applyFill="1" applyBorder="1">
      <alignment horizontal="left" vertical="center" wrapText="1"/>
    </xf>
    <xf numFmtId="49" fontId="3" fillId="8" borderId="5" xfId="0" applyNumberFormat="1" applyFont="1" applyFill="1" applyBorder="1">
      <alignment horizontal="left" vertical="center" wrapText="1"/>
    </xf>
    <xf numFmtId="165" fontId="0" fillId="8" borderId="6" xfId="0" applyNumberFormat="1" applyFill="1" applyBorder="1">
      <alignment horizontal="left" vertical="center" wrapText="1"/>
    </xf>
    <xf numFmtId="49" fontId="0" fillId="5" borderId="7" xfId="0" applyNumberFormat="1" applyFill="1" applyBorder="1">
      <alignment horizontal="left" vertical="center" wrapText="1"/>
    </xf>
    <xf numFmtId="165" fontId="0" fillId="5" borderId="8" xfId="0" applyNumberFormat="1" applyFill="1" applyBorder="1">
      <alignment horizontal="left" vertical="center" wrapText="1"/>
    </xf>
    <xf numFmtId="49" fontId="3" fillId="2" borderId="9" xfId="0" applyNumberFormat="1" applyFont="1" applyFill="1" applyBorder="1">
      <alignment horizontal="left" vertical="center" wrapText="1"/>
    </xf>
    <xf numFmtId="165" fontId="3" fillId="2" borderId="10" xfId="0" applyNumberFormat="1" applyFont="1" applyFill="1" applyBorder="1">
      <alignment horizontal="left" vertical="center" wrapText="1"/>
    </xf>
    <xf numFmtId="49" fontId="3" fillId="4" borderId="5" xfId="0" applyNumberFormat="1" applyFont="1" applyFill="1" applyBorder="1">
      <alignment horizontal="left" vertical="center" wrapText="1"/>
    </xf>
    <xf numFmtId="165" fontId="0" fillId="4" borderId="6" xfId="0" applyNumberFormat="1" applyFill="1" applyBorder="1">
      <alignment horizontal="left" vertical="center" wrapText="1"/>
    </xf>
    <xf numFmtId="49" fontId="0" fillId="10" borderId="7" xfId="0" applyNumberFormat="1" applyFill="1" applyBorder="1">
      <alignment horizontal="left" vertical="center" wrapText="1"/>
    </xf>
    <xf numFmtId="49" fontId="5" fillId="11" borderId="2" xfId="0" applyNumberFormat="1" applyFont="1" applyFill="1" applyBorder="1">
      <alignment horizontal="left" vertical="center" wrapText="1"/>
    </xf>
    <xf numFmtId="166" fontId="0" fillId="11" borderId="2" xfId="0" applyNumberFormat="1" applyFill="1" applyBorder="1">
      <alignment horizontal="left" vertical="center" wrapText="1"/>
    </xf>
    <xf numFmtId="49" fontId="3" fillId="5" borderId="5" xfId="0" applyNumberFormat="1" applyFont="1" applyFill="1" applyBorder="1">
      <alignment horizontal="left" vertical="center" wrapText="1"/>
    </xf>
    <xf numFmtId="166" fontId="0" fillId="5" borderId="6" xfId="0" applyNumberFormat="1" applyFill="1" applyBorder="1">
      <alignment horizontal="left" vertical="center" wrapText="1"/>
    </xf>
    <xf numFmtId="49" fontId="0" fillId="11" borderId="7" xfId="0" applyNumberFormat="1" applyFill="1" applyBorder="1">
      <alignment horizontal="left" vertical="center" wrapText="1"/>
    </xf>
    <xf numFmtId="166" fontId="0" fillId="11" borderId="8" xfId="0" applyNumberFormat="1" applyFill="1" applyBorder="1">
      <alignment horizontal="left" vertical="center" wrapText="1"/>
    </xf>
    <xf numFmtId="166" fontId="3" fillId="2" borderId="10" xfId="0" applyNumberFormat="1" applyFont="1" applyFill="1" applyBorder="1">
      <alignment horizontal="left" vertical="center" wrapText="1"/>
    </xf>
    <xf numFmtId="3" fontId="0" fillId="4" borderId="6" xfId="0" applyNumberFormat="1" applyFill="1" applyBorder="1">
      <alignment horizontal="left" vertical="center" wrapText="1"/>
    </xf>
    <xf numFmtId="49" fontId="3" fillId="5" borderId="7" xfId="0" applyNumberFormat="1" applyFont="1" applyFill="1" applyBorder="1">
      <alignment horizontal="left" vertical="center" wrapText="1"/>
    </xf>
    <xf numFmtId="49" fontId="3" fillId="4" borderId="7" xfId="0" applyNumberFormat="1" applyFont="1" applyFill="1" applyBorder="1">
      <alignment horizontal="left" vertical="center" wrapText="1"/>
    </xf>
    <xf numFmtId="165" fontId="0" fillId="4" borderId="8" xfId="0" applyNumberFormat="1" applyFill="1" applyBorder="1">
      <alignment horizontal="left" vertical="center" wrapText="1"/>
    </xf>
    <xf numFmtId="49" fontId="3" fillId="5" borderId="9" xfId="0" applyNumberFormat="1" applyFont="1" applyFill="1" applyBorder="1">
      <alignment horizontal="left" vertical="center" wrapText="1"/>
    </xf>
    <xf numFmtId="165" fontId="3" fillId="5" borderId="10" xfId="0" applyNumberFormat="1" applyFont="1" applyFill="1" applyBorder="1">
      <alignment horizontal="left" vertical="center" wrapText="1"/>
    </xf>
    <xf numFmtId="0" fontId="7" fillId="7" borderId="4" xfId="0" applyFont="1" applyFill="1" applyBorder="1">
      <alignment horizontal="left" vertical="center" wrapText="1"/>
    </xf>
    <xf numFmtId="49" fontId="4" fillId="2" borderId="12" xfId="0" applyNumberFormat="1" applyFont="1" applyFill="1" applyBorder="1">
      <alignment horizontal="left" vertical="center" wrapText="1"/>
    </xf>
    <xf numFmtId="167" fontId="4" fillId="2" borderId="13" xfId="0" applyNumberFormat="1" applyFont="1" applyFill="1" applyBorder="1">
      <alignment horizontal="left" vertical="center" wrapText="1"/>
    </xf>
    <xf numFmtId="0" fontId="0" fillId="0" borderId="14" xfId="0" applyBorder="1">
      <alignment horizontal="left" vertical="center" wrapText="1"/>
    </xf>
    <xf numFmtId="49" fontId="3" fillId="4" borderId="8" xfId="0" applyNumberFormat="1" applyFont="1" applyFill="1" applyBorder="1">
      <alignment horizontal="left" vertical="center" wrapText="1"/>
    </xf>
    <xf numFmtId="165" fontId="0" fillId="2" borderId="10" xfId="0" applyNumberFormat="1" applyFill="1" applyBorder="1">
      <alignment horizontal="left" vertical="center" wrapText="1"/>
    </xf>
    <xf numFmtId="49" fontId="3" fillId="9" borderId="7" xfId="0" applyNumberFormat="1" applyFont="1" applyFill="1" applyBorder="1">
      <alignment horizontal="left" vertical="center" wrapText="1"/>
    </xf>
    <xf numFmtId="49" fontId="5" fillId="9" borderId="7" xfId="0" applyNumberFormat="1" applyFont="1" applyFill="1" applyBorder="1">
      <alignment horizontal="left" vertical="center" wrapText="1"/>
    </xf>
    <xf numFmtId="165" fontId="0" fillId="9" borderId="8" xfId="0" applyNumberFormat="1" applyFill="1" applyBorder="1">
      <alignment horizontal="left" vertical="center" wrapText="1"/>
    </xf>
    <xf numFmtId="49" fontId="5" fillId="5" borderId="7" xfId="0" applyNumberFormat="1" applyFont="1" applyFill="1" applyBorder="1">
      <alignment horizontal="left" vertical="center" wrapText="1"/>
    </xf>
    <xf numFmtId="49" fontId="3" fillId="12" borderId="9" xfId="0" applyNumberFormat="1" applyFont="1" applyFill="1" applyBorder="1">
      <alignment horizontal="left" vertical="center" wrapText="1"/>
    </xf>
    <xf numFmtId="165" fontId="3" fillId="12" borderId="10" xfId="0" applyNumberFormat="1" applyFont="1" applyFill="1" applyBorder="1">
      <alignment horizontal="left" vertical="center" wrapText="1"/>
    </xf>
    <xf numFmtId="3" fontId="0" fillId="4" borderId="8" xfId="0" applyNumberFormat="1" applyFill="1" applyBorder="1">
      <alignment horizontal="left" vertical="center" wrapText="1"/>
    </xf>
    <xf numFmtId="0" fontId="0" fillId="9" borderId="1" xfId="0" applyFill="1" applyBorder="1">
      <alignment horizontal="left" vertical="center" wrapText="1"/>
    </xf>
    <xf numFmtId="0" fontId="0" fillId="0" borderId="1" xfId="0" applyBorder="1">
      <alignment horizontal="left" vertical="center" wrapText="1"/>
    </xf>
    <xf numFmtId="0" fontId="0" fillId="5" borderId="1" xfId="0" applyFill="1" applyBorder="1">
      <alignment horizontal="left" vertical="center" wrapText="1"/>
    </xf>
    <xf numFmtId="0" fontId="0" fillId="6" borderId="1" xfId="0" applyFill="1" applyBorder="1">
      <alignment horizontal="left" vertical="center" wrapText="1"/>
    </xf>
    <xf numFmtId="49" fontId="2" fillId="13" borderId="1" xfId="0" applyNumberFormat="1" applyFont="1" applyFill="1" applyBorder="1">
      <alignment horizontal="left" vertical="center" wrapText="1"/>
    </xf>
    <xf numFmtId="0" fontId="8" fillId="0" borderId="1" xfId="0" applyFont="1" applyBorder="1">
      <alignment horizontal="left" vertical="center" wrapText="1"/>
    </xf>
    <xf numFmtId="0" fontId="8" fillId="8" borderId="1" xfId="0" applyFont="1" applyFill="1" applyBorder="1">
      <alignment horizontal="left" vertical="center" wrapText="1"/>
    </xf>
    <xf numFmtId="0" fontId="3" fillId="7" borderId="3" xfId="0" applyFont="1" applyFill="1" applyBorder="1">
      <alignment horizontal="left" vertical="center" wrapText="1"/>
    </xf>
    <xf numFmtId="0" fontId="0" fillId="0" borderId="3" xfId="0" applyBorder="1">
      <alignment horizontal="left" vertical="center" wrapText="1"/>
    </xf>
    <xf numFmtId="0" fontId="0" fillId="4" borderId="1" xfId="0" applyFill="1" applyBorder="1">
      <alignment horizontal="left" vertical="center" wrapText="1"/>
    </xf>
    <xf numFmtId="0" fontId="0" fillId="12" borderId="1" xfId="0" applyFill="1" applyBorder="1">
      <alignment horizontal="left" vertical="center" wrapText="1"/>
    </xf>
    <xf numFmtId="0" fontId="3" fillId="7" borderId="4" xfId="0" applyFont="1" applyFill="1" applyBorder="1">
      <alignment horizontal="left" vertical="center" wrapText="1"/>
    </xf>
    <xf numFmtId="0" fontId="0" fillId="0" borderId="4" xfId="0" applyBorder="1">
      <alignment horizontal="left" vertical="center" wrapText="1"/>
    </xf>
    <xf numFmtId="0" fontId="0" fillId="6" borderId="4" xfId="0" applyFill="1" applyBorder="1">
      <alignment horizontal="left" vertical="center" wrapText="1"/>
    </xf>
    <xf numFmtId="0" fontId="3" fillId="6" borderId="4" xfId="0" applyFont="1" applyFill="1" applyBorder="1">
      <alignment horizontal="left" vertical="center" wrapText="1"/>
    </xf>
    <xf numFmtId="49" fontId="15" fillId="4" borderId="1" xfId="0" applyNumberFormat="1" applyFont="1" applyFill="1" applyBorder="1">
      <alignment horizontal="left" vertical="center" wrapText="1"/>
    </xf>
    <xf numFmtId="49" fontId="0" fillId="5" borderId="1" xfId="0" applyNumberFormat="1" applyFill="1" applyBorder="1">
      <alignment horizontal="left" vertical="center" wrapText="1"/>
    </xf>
    <xf numFmtId="0" fontId="0" fillId="7" borderId="1" xfId="0" applyFill="1" applyBorder="1">
      <alignment horizontal="left" vertical="center" wrapText="1"/>
    </xf>
    <xf numFmtId="0" fontId="3" fillId="2" borderId="1" xfId="0" applyFont="1" applyFill="1" applyBorder="1">
      <alignment horizontal="left" vertical="center" wrapText="1"/>
    </xf>
    <xf numFmtId="49" fontId="5" fillId="2" borderId="1" xfId="0" applyNumberFormat="1" applyFont="1" applyFill="1" applyBorder="1">
      <alignment horizontal="left" vertical="center" wrapText="1"/>
    </xf>
    <xf numFmtId="49" fontId="0" fillId="9" borderId="1" xfId="0" applyNumberFormat="1" applyFill="1" applyBorder="1">
      <alignment horizontal="left" vertical="center" wrapText="1"/>
    </xf>
    <xf numFmtId="0" fontId="0" fillId="11" borderId="1" xfId="0" applyFill="1" applyBorder="1">
      <alignment horizontal="left" vertical="center" wrapText="1"/>
    </xf>
    <xf numFmtId="49" fontId="2" fillId="2" borderId="2" xfId="0" applyNumberFormat="1" applyFont="1" applyFill="1" applyBorder="1">
      <alignment horizontal="left" vertical="center" wrapText="1"/>
    </xf>
    <xf numFmtId="0" fontId="0" fillId="0" borderId="2" xfId="0" applyBorder="1">
      <alignment horizontal="left" vertical="center" wrapText="1"/>
    </xf>
    <xf numFmtId="0" fontId="3" fillId="7" borderId="15" xfId="0" applyFont="1" applyFill="1" applyBorder="1">
      <alignment horizontal="left" vertical="center" wrapText="1"/>
    </xf>
    <xf numFmtId="49" fontId="0" fillId="4" borderId="1" xfId="0" applyNumberFormat="1" applyFill="1" applyBorder="1">
      <alignment horizontal="left" vertical="center" wrapText="1"/>
    </xf>
    <xf numFmtId="0" fontId="0" fillId="4" borderId="1" xfId="0" applyNumberFormat="1" applyFill="1" applyBorder="1">
      <alignment horizontal="left" vertical="center" wrapText="1"/>
    </xf>
    <xf numFmtId="164" fontId="0" fillId="5" borderId="1" xfId="0" applyNumberFormat="1" applyFill="1" applyBorder="1">
      <alignment horizontal="left" vertical="center" wrapText="1"/>
    </xf>
    <xf numFmtId="164" fontId="0" fillId="4" borderId="1" xfId="0" applyNumberFormat="1" applyFill="1" applyBorder="1">
      <alignment horizontal="left" vertical="center" wrapText="1"/>
    </xf>
    <xf numFmtId="0" fontId="0" fillId="5" borderId="1" xfId="0" applyNumberFormat="1" applyFill="1" applyBorder="1">
      <alignment horizontal="left" vertical="center" wrapText="1"/>
    </xf>
    <xf numFmtId="0" fontId="4" fillId="2" borderId="1" xfId="0" applyFont="1" applyFill="1" applyBorder="1">
      <alignment horizontal="left" vertical="center" wrapText="1"/>
    </xf>
    <xf numFmtId="0" fontId="0" fillId="2" borderId="1" xfId="0" applyFill="1" applyBorder="1">
      <alignment horizontal="left" vertical="center" wrapText="1"/>
    </xf>
    <xf numFmtId="0" fontId="5" fillId="2" borderId="1" xfId="0" applyFont="1" applyFill="1" applyBorder="1">
      <alignment horizontal="left" vertical="center" wrapText="1"/>
    </xf>
    <xf numFmtId="0" fontId="6" fillId="5" borderId="1" xfId="0" applyFont="1" applyFill="1" applyBorder="1" applyAlignment="1">
      <alignment vertical="center" wrapText="1"/>
    </xf>
    <xf numFmtId="49" fontId="2" fillId="12" borderId="5" xfId="0" applyNumberFormat="1" applyFont="1" applyFill="1" applyBorder="1">
      <alignment horizontal="left" vertical="center" wrapText="1"/>
    </xf>
    <xf numFmtId="0" fontId="0" fillId="6" borderId="6" xfId="0" applyFill="1" applyBorder="1">
      <alignment horizontal="left" vertical="center" wrapText="1"/>
    </xf>
    <xf numFmtId="49" fontId="0" fillId="12" borderId="1" xfId="0" applyNumberFormat="1" applyFill="1" applyBorder="1">
      <alignment horizontal="left" vertical="center" wrapText="1"/>
    </xf>
    <xf numFmtId="49" fontId="2" fillId="2" borderId="5" xfId="0" applyNumberFormat="1" applyFont="1" applyFill="1" applyBorder="1">
      <alignment horizontal="left" vertical="center" wrapText="1"/>
    </xf>
    <xf numFmtId="0" fontId="0" fillId="0" borderId="6" xfId="0" applyBorder="1">
      <alignment horizontal="left" vertical="center" wrapText="1"/>
    </xf>
    <xf numFmtId="0" fontId="3" fillId="3" borderId="1" xfId="0" applyFont="1" applyFill="1" applyBorder="1">
      <alignment horizontal="left" vertical="center" wrapText="1"/>
    </xf>
    <xf numFmtId="0" fontId="3" fillId="7" borderId="11" xfId="0" applyFont="1" applyFill="1" applyBorder="1">
      <alignment horizontal="left" vertical="center" wrapText="1"/>
    </xf>
    <xf numFmtId="0" fontId="0" fillId="0" borderId="11" xfId="0" applyBorder="1">
      <alignment horizontal="left" vertical="center" wrapText="1"/>
    </xf>
    <xf numFmtId="49" fontId="0" fillId="2" borderId="1" xfId="0" applyNumberFormat="1" applyFill="1" applyBorder="1">
      <alignment horizontal="left" vertical="center" wrapText="1"/>
    </xf>
    <xf numFmtId="49" fontId="16" fillId="2" borderId="1" xfId="0" applyNumberFormat="1" applyFont="1" applyFill="1" applyBorder="1" applyAlignment="1">
      <alignment horizontal="center" vertical="center" wrapText="1"/>
    </xf>
    <xf numFmtId="0" fontId="17" fillId="3" borderId="1" xfId="0" applyFont="1" applyFill="1" applyBorder="1">
      <alignment horizontal="left" vertical="center" wrapText="1"/>
    </xf>
    <xf numFmtId="0" fontId="3" fillId="7" borderId="1" xfId="0" applyFont="1" applyFill="1" applyBorder="1">
      <alignment horizontal="left" vertical="center" wrapText="1"/>
    </xf>
    <xf numFmtId="49" fontId="3" fillId="4" borderId="1" xfId="0" applyNumberFormat="1" applyFont="1" applyFill="1" applyBorder="1">
      <alignment horizontal="left" vertical="center" wrapText="1"/>
    </xf>
    <xf numFmtId="49" fontId="2" fillId="4" borderId="1" xfId="0" applyNumberFormat="1" applyFont="1" applyFill="1" applyBorder="1">
      <alignment horizontal="left" vertical="center" wrapText="1"/>
    </xf>
    <xf numFmtId="0" fontId="0" fillId="6" borderId="3" xfId="0" applyFill="1" applyBorder="1">
      <alignment horizontal="left" vertical="center" wrapText="1"/>
    </xf>
    <xf numFmtId="0" fontId="0" fillId="6" borderId="11" xfId="0" applyFill="1" applyBorder="1">
      <alignment horizontal="left" vertical="center" wrapText="1"/>
    </xf>
    <xf numFmtId="49" fontId="2" fillId="2" borderId="1" xfId="0" applyNumberFormat="1" applyFont="1" applyFill="1" applyBorder="1">
      <alignment horizontal="left" vertical="center" wrapText="1"/>
    </xf>
    <xf numFmtId="0" fontId="1" fillId="0" borderId="0" xfId="0" applyFont="1" applyAlignment="1">
      <alignment horizontal="center" vertical="center"/>
    </xf>
    <xf numFmtId="49" fontId="0" fillId="5" borderId="1" xfId="0" applyNumberFormat="1" applyFill="1" applyBorder="1" applyAlignment="1">
      <alignment horizontal="right" vertical="center" wrapText="1"/>
    </xf>
    <xf numFmtId="49" fontId="9" fillId="0" borderId="1" xfId="0" applyNumberFormat="1" applyFont="1" applyBorder="1">
      <alignment horizontal="left" vertical="center" wrapText="1"/>
    </xf>
    <xf numFmtId="0" fontId="10" fillId="5" borderId="1" xfId="0" applyFont="1" applyFill="1" applyBorder="1">
      <alignment horizontal="left" vertical="center" wrapText="1"/>
    </xf>
    <xf numFmtId="49" fontId="12" fillId="15" borderId="1" xfId="0" applyNumberFormat="1" applyFont="1" applyFill="1" applyBorder="1">
      <alignment horizontal="left" vertical="center" wrapText="1"/>
    </xf>
    <xf numFmtId="49" fontId="12" fillId="16" borderId="1" xfId="0" applyNumberFormat="1" applyFont="1" applyFill="1" applyBorder="1">
      <alignment horizontal="left" vertical="center" wrapText="1"/>
    </xf>
    <xf numFmtId="49" fontId="13" fillId="17" borderId="1" xfId="0" applyNumberFormat="1" applyFont="1" applyFill="1" applyBorder="1">
      <alignment horizontal="left" vertical="center" wrapText="1"/>
    </xf>
    <xf numFmtId="49" fontId="12" fillId="17" borderId="1" xfId="0" applyNumberFormat="1" applyFont="1" applyFill="1" applyBorder="1">
      <alignment horizontal="left" vertical="center" wrapText="1"/>
    </xf>
    <xf numFmtId="49" fontId="10" fillId="5" borderId="1" xfId="0" applyNumberFormat="1" applyFont="1" applyFill="1" applyBorder="1">
      <alignment horizontal="left" vertical="center" wrapText="1"/>
    </xf>
    <xf numFmtId="49" fontId="13" fillId="15" borderId="1" xfId="0" applyNumberFormat="1" applyFont="1" applyFill="1" applyBorder="1">
      <alignment horizontal="left" vertical="center" wrapText="1"/>
    </xf>
    <xf numFmtId="49" fontId="18" fillId="4" borderId="1" xfId="0" applyNumberFormat="1" applyFont="1" applyFill="1" applyBorder="1">
      <alignment horizontal="left" vertical="center" wrapText="1"/>
    </xf>
    <xf numFmtId="49" fontId="10" fillId="5" borderId="1" xfId="0" applyNumberFormat="1" applyFont="1" applyFill="1" applyBorder="1" applyAlignment="1">
      <alignment horizontal="right" vertical="center" wrapText="1"/>
    </xf>
    <xf numFmtId="0" fontId="0" fillId="6" borderId="2" xfId="0" applyFill="1" applyBorder="1">
      <alignment horizontal="left" vertical="center" wrapText="1"/>
    </xf>
    <xf numFmtId="0" fontId="0" fillId="7" borderId="0" xfId="0" applyFill="1" applyBorder="1">
      <alignment horizontal="left" vertical="center" wrapText="1"/>
    </xf>
    <xf numFmtId="0" fontId="0" fillId="6" borderId="0" xfId="0" applyFill="1" applyBorder="1">
      <alignment horizontal="left" vertical="center" wrapText="1"/>
    </xf>
    <xf numFmtId="0" fontId="0" fillId="0" borderId="0" xfId="0" applyBorder="1">
      <alignment horizontal="left" vertical="center" wrapText="1"/>
    </xf>
    <xf numFmtId="0" fontId="0" fillId="0" borderId="17" xfId="0" applyBorder="1">
      <alignment horizontal="left" vertical="center" wrapText="1"/>
    </xf>
    <xf numFmtId="0" fontId="0" fillId="0" borderId="18" xfId="0" applyBorder="1">
      <alignment horizontal="left" vertical="center" wrapText="1"/>
    </xf>
    <xf numFmtId="0" fontId="0" fillId="4" borderId="19" xfId="0" applyFill="1" applyBorder="1">
      <alignment horizontal="left" vertical="center" wrapText="1"/>
    </xf>
    <xf numFmtId="0" fontId="0" fillId="6" borderId="20" xfId="0" applyFill="1" applyBorder="1">
      <alignment horizontal="left" vertical="center" wrapText="1"/>
    </xf>
    <xf numFmtId="0" fontId="0" fillId="5" borderId="19" xfId="0" applyFill="1" applyBorder="1">
      <alignment horizontal="left" vertical="center" wrapText="1"/>
    </xf>
    <xf numFmtId="0" fontId="0" fillId="0" borderId="20" xfId="0" applyBorder="1">
      <alignment horizontal="left" vertical="center" wrapText="1"/>
    </xf>
    <xf numFmtId="0" fontId="3" fillId="2" borderId="21" xfId="0" applyFont="1" applyFill="1" applyBorder="1">
      <alignment horizontal="left" vertical="center" wrapText="1"/>
    </xf>
    <xf numFmtId="0" fontId="0" fillId="0" borderId="22" xfId="0" applyBorder="1">
      <alignment horizontal="left" vertical="center" wrapText="1"/>
    </xf>
    <xf numFmtId="0" fontId="0" fillId="0" borderId="23" xfId="0" applyBorder="1">
      <alignment horizontal="left" vertical="center" wrapText="1"/>
    </xf>
    <xf numFmtId="166" fontId="0" fillId="4" borderId="20" xfId="0" applyNumberFormat="1" applyFill="1" applyBorder="1">
      <alignment horizontal="left" vertical="center" wrapText="1"/>
    </xf>
    <xf numFmtId="166" fontId="0" fillId="5" borderId="20" xfId="0" applyNumberFormat="1" applyFill="1" applyBorder="1">
      <alignment horizontal="left" vertical="center" wrapText="1"/>
    </xf>
    <xf numFmtId="166" fontId="0" fillId="9" borderId="20" xfId="0" applyNumberFormat="1" applyFill="1" applyBorder="1">
      <alignment horizontal="left" vertical="center" wrapText="1"/>
    </xf>
    <xf numFmtId="49" fontId="5" fillId="11" borderId="25" xfId="0" applyNumberFormat="1" applyFont="1" applyFill="1" applyBorder="1">
      <alignment horizontal="left" vertical="center" wrapText="1"/>
    </xf>
    <xf numFmtId="166" fontId="0" fillId="11" borderId="24" xfId="0" applyNumberFormat="1" applyFill="1" applyBorder="1">
      <alignment horizontal="left" vertical="center" wrapText="1"/>
    </xf>
    <xf numFmtId="49" fontId="0" fillId="4" borderId="19" xfId="0" applyNumberFormat="1" applyFill="1" applyBorder="1">
      <alignment horizontal="left" vertical="center" wrapText="1"/>
    </xf>
    <xf numFmtId="49" fontId="0" fillId="5" borderId="19" xfId="0" applyNumberFormat="1" applyFill="1" applyBorder="1">
      <alignment horizontal="left" vertical="center" wrapText="1"/>
    </xf>
    <xf numFmtId="49" fontId="0" fillId="9" borderId="19" xfId="0" applyNumberFormat="1" applyFill="1" applyBorder="1">
      <alignment horizontal="left" vertical="center" wrapText="1"/>
    </xf>
    <xf numFmtId="0" fontId="0" fillId="9" borderId="19" xfId="0" applyFill="1" applyBorder="1">
      <alignment horizontal="left" vertical="center" wrapText="1"/>
    </xf>
    <xf numFmtId="0" fontId="0" fillId="2" borderId="19" xfId="0" applyFill="1" applyBorder="1">
      <alignment horizontal="left" vertical="center" wrapText="1"/>
    </xf>
    <xf numFmtId="0" fontId="0" fillId="6" borderId="19" xfId="0" applyFill="1" applyBorder="1">
      <alignment horizontal="left" vertical="center" wrapText="1"/>
    </xf>
    <xf numFmtId="0" fontId="0" fillId="0" borderId="19" xfId="0" applyBorder="1">
      <alignment horizontal="left" vertical="center" wrapText="1"/>
    </xf>
    <xf numFmtId="165" fontId="0" fillId="4" borderId="20" xfId="0" applyNumberFormat="1" applyFill="1" applyBorder="1">
      <alignment horizontal="left" vertical="center" wrapText="1"/>
    </xf>
    <xf numFmtId="165" fontId="0" fillId="5" borderId="20" xfId="0" applyNumberFormat="1" applyFill="1" applyBorder="1">
      <alignment horizontal="left" vertical="center" wrapText="1"/>
    </xf>
    <xf numFmtId="165" fontId="0" fillId="9" borderId="20" xfId="0" applyNumberFormat="1" applyFill="1" applyBorder="1">
      <alignment horizontal="left" vertical="center" wrapText="1"/>
    </xf>
    <xf numFmtId="49" fontId="5" fillId="5" borderId="25" xfId="0" applyNumberFormat="1" applyFont="1" applyFill="1" applyBorder="1">
      <alignment horizontal="left" vertical="center" wrapText="1"/>
    </xf>
    <xf numFmtId="165" fontId="0" fillId="5" borderId="24" xfId="0" applyNumberFormat="1" applyFill="1" applyBorder="1">
      <alignment horizontal="left" vertical="center" wrapText="1"/>
    </xf>
    <xf numFmtId="0" fontId="6" fillId="5" borderId="19" xfId="0" applyFont="1" applyFill="1" applyBorder="1" applyAlignment="1">
      <alignment vertical="center" wrapText="1"/>
    </xf>
    <xf numFmtId="0" fontId="5" fillId="2" borderId="19" xfId="0" applyFont="1" applyFill="1" applyBorder="1">
      <alignment horizontal="left" vertical="center" wrapText="1"/>
    </xf>
    <xf numFmtId="165" fontId="0" fillId="5" borderId="26" xfId="0" applyNumberFormat="1" applyFill="1" applyBorder="1">
      <alignment horizontal="left" vertical="center" wrapText="1"/>
    </xf>
    <xf numFmtId="0" fontId="7" fillId="7" borderId="0" xfId="0" applyFont="1" applyFill="1" applyBorder="1">
      <alignment horizontal="left" vertical="center" wrapText="1"/>
    </xf>
    <xf numFmtId="0" fontId="4" fillId="2" borderId="19" xfId="0" applyFont="1" applyFill="1" applyBorder="1">
      <alignment horizontal="left" vertical="center" wrapText="1"/>
    </xf>
    <xf numFmtId="0" fontId="3" fillId="7" borderId="0" xfId="0" applyFont="1" applyFill="1" applyBorder="1">
      <alignment horizontal="left" vertical="center" wrapText="1"/>
    </xf>
    <xf numFmtId="0" fontId="3" fillId="2" borderId="19" xfId="0" applyFont="1" applyFill="1" applyBorder="1">
      <alignment horizontal="left" vertical="center" wrapText="1"/>
    </xf>
    <xf numFmtId="49" fontId="3" fillId="4" borderId="19" xfId="0" applyNumberFormat="1" applyFont="1" applyFill="1" applyBorder="1">
      <alignment horizontal="left" vertical="center" wrapText="1"/>
    </xf>
    <xf numFmtId="164" fontId="0" fillId="5" borderId="19" xfId="0" applyNumberFormat="1" applyFill="1" applyBorder="1">
      <alignment horizontal="left" vertical="center" wrapText="1"/>
    </xf>
    <xf numFmtId="164" fontId="0" fillId="4" borderId="19" xfId="0" applyNumberFormat="1" applyFill="1" applyBorder="1">
      <alignment horizontal="left" vertical="center" wrapText="1"/>
    </xf>
    <xf numFmtId="0" fontId="3" fillId="6" borderId="0" xfId="0" applyFont="1" applyFill="1" applyBorder="1">
      <alignment horizontal="left" vertical="center" wrapText="1"/>
    </xf>
    <xf numFmtId="49" fontId="0" fillId="12" borderId="19" xfId="0" applyNumberFormat="1" applyFill="1" applyBorder="1">
      <alignment horizontal="left" vertical="center" wrapText="1"/>
    </xf>
    <xf numFmtId="49" fontId="15" fillId="4" borderId="19" xfId="0" applyNumberFormat="1" applyFont="1" applyFill="1" applyBorder="1">
      <alignment horizontal="left" vertical="center" wrapText="1"/>
    </xf>
    <xf numFmtId="0" fontId="0" fillId="12" borderId="19" xfId="0" applyFill="1" applyBorder="1">
      <alignment horizontal="left" vertical="center" wrapText="1"/>
    </xf>
    <xf numFmtId="49" fontId="2" fillId="13" borderId="5" xfId="0" applyNumberFormat="1" applyFont="1" applyFill="1" applyBorder="1">
      <alignment horizontal="left" vertical="center" wrapText="1"/>
    </xf>
    <xf numFmtId="0" fontId="0" fillId="6" borderId="27" xfId="0" applyFill="1" applyBorder="1">
      <alignment horizontal="left" vertical="center" wrapText="1"/>
    </xf>
    <xf numFmtId="49" fontId="2" fillId="4" borderId="7" xfId="0" applyNumberFormat="1" applyFont="1" applyFill="1" applyBorder="1" applyAlignment="1">
      <alignment horizontal="right" vertical="center" wrapText="1"/>
    </xf>
    <xf numFmtId="0" fontId="8" fillId="8" borderId="8" xfId="0" applyFont="1" applyFill="1" applyBorder="1">
      <alignment horizontal="left" vertical="center" wrapText="1"/>
    </xf>
    <xf numFmtId="49" fontId="2" fillId="4" borderId="9" xfId="0" applyNumberFormat="1" applyFont="1" applyFill="1" applyBorder="1" applyAlignment="1">
      <alignment horizontal="right" vertical="center" wrapText="1"/>
    </xf>
    <xf numFmtId="0" fontId="8" fillId="14" borderId="25" xfId="0" applyFont="1" applyFill="1" applyBorder="1">
      <alignment horizontal="left" vertical="center" wrapText="1"/>
    </xf>
    <xf numFmtId="0" fontId="0" fillId="6" borderId="25" xfId="0" applyFill="1" applyBorder="1">
      <alignment horizontal="left" vertical="center" wrapText="1"/>
    </xf>
    <xf numFmtId="49" fontId="2" fillId="4" borderId="25" xfId="0" applyNumberFormat="1" applyFont="1" applyFill="1" applyBorder="1" applyAlignment="1">
      <alignment horizontal="right" vertical="center" wrapText="1"/>
    </xf>
    <xf numFmtId="0" fontId="0" fillId="6" borderId="10" xfId="0" applyFill="1" applyBorder="1">
      <alignment horizontal="left" vertical="center" wrapText="1"/>
    </xf>
    <xf numFmtId="0" fontId="0" fillId="0" borderId="28" xfId="0" applyBorder="1">
      <alignment horizontal="left" vertical="center" wrapText="1"/>
    </xf>
    <xf numFmtId="49" fontId="2" fillId="2" borderId="3" xfId="0" applyNumberFormat="1" applyFont="1" applyFill="1" applyBorder="1">
      <alignment horizontal="left" vertical="center" wrapText="1"/>
    </xf>
    <xf numFmtId="0" fontId="0" fillId="0" borderId="29" xfId="0" applyBorder="1">
      <alignment horizontal="left" vertical="center" wrapText="1"/>
    </xf>
    <xf numFmtId="49" fontId="0" fillId="2" borderId="30" xfId="0" applyNumberFormat="1" applyFill="1" applyBorder="1">
      <alignment horizontal="left" vertical="center" wrapText="1"/>
    </xf>
    <xf numFmtId="0" fontId="3" fillId="7" borderId="31" xfId="0" applyFont="1" applyFill="1" applyBorder="1">
      <alignment horizontal="left" vertical="center" wrapText="1"/>
    </xf>
    <xf numFmtId="0" fontId="0" fillId="6" borderId="32" xfId="0" applyFill="1" applyBorder="1">
      <alignment horizontal="left" vertical="center" wrapText="1"/>
    </xf>
    <xf numFmtId="0" fontId="0" fillId="6" borderId="33" xfId="0" applyFill="1" applyBorder="1">
      <alignment horizontal="left" vertical="center" wrapText="1"/>
    </xf>
    <xf numFmtId="0" fontId="0" fillId="11" borderId="28" xfId="0" applyFill="1" applyBorder="1">
      <alignment horizontal="left" vertical="center" wrapText="1"/>
    </xf>
    <xf numFmtId="0" fontId="0" fillId="6" borderId="26" xfId="0" applyFill="1" applyBorder="1">
      <alignment horizontal="left" vertical="center" wrapText="1"/>
    </xf>
    <xf numFmtId="49" fontId="5" fillId="2" borderId="16" xfId="0" applyNumberFormat="1" applyFont="1" applyFill="1" applyBorder="1">
      <alignment horizontal="left" vertical="center" wrapText="1"/>
    </xf>
    <xf numFmtId="0" fontId="0" fillId="0" borderId="21" xfId="0" applyBorder="1">
      <alignment horizontal="left" vertical="center" wrapText="1"/>
    </xf>
    <xf numFmtId="0" fontId="0" fillId="6" borderId="28" xfId="0" applyFill="1" applyBorder="1">
      <alignment horizontal="left" vertical="center" wrapText="1"/>
    </xf>
    <xf numFmtId="0" fontId="0" fillId="6" borderId="29" xfId="0" applyFill="1" applyBorder="1">
      <alignment horizontal="left" vertical="center" wrapText="1"/>
    </xf>
    <xf numFmtId="0" fontId="0" fillId="0" borderId="32" xfId="0" applyBorder="1">
      <alignment horizontal="left" vertical="center" wrapText="1"/>
    </xf>
    <xf numFmtId="0" fontId="0" fillId="0" borderId="33" xfId="0" applyBorder="1">
      <alignment horizontal="left" vertical="center" wrapText="1"/>
    </xf>
    <xf numFmtId="49" fontId="3" fillId="5" borderId="2" xfId="0" applyNumberFormat="1" applyFont="1" applyFill="1" applyBorder="1">
      <alignment horizontal="left" vertical="center" wrapText="1"/>
    </xf>
    <xf numFmtId="164" fontId="0" fillId="5" borderId="2" xfId="0" applyNumberFormat="1" applyFill="1" applyBorder="1">
      <alignment horizontal="left" vertical="center" wrapText="1"/>
    </xf>
    <xf numFmtId="0" fontId="0" fillId="0" borderId="34" xfId="0" applyBorder="1">
      <alignment horizontal="left" vertical="center" wrapText="1"/>
    </xf>
    <xf numFmtId="0" fontId="3" fillId="7" borderId="35" xfId="0" applyFont="1" applyFill="1" applyBorder="1">
      <alignment horizontal="left" vertical="center" wrapText="1"/>
    </xf>
    <xf numFmtId="0" fontId="0" fillId="0" borderId="35" xfId="0" applyBorder="1">
      <alignment horizontal="left" vertical="center" wrapText="1"/>
    </xf>
    <xf numFmtId="0" fontId="0" fillId="6" borderId="35" xfId="0" applyFill="1" applyBorder="1">
      <alignment horizontal="left" vertical="center" wrapText="1"/>
    </xf>
    <xf numFmtId="0" fontId="0" fillId="6" borderId="36" xfId="0" applyFill="1" applyBorder="1">
      <alignment horizontal="left" vertical="center" wrapText="1"/>
    </xf>
    <xf numFmtId="0" fontId="0" fillId="7" borderId="34" xfId="0" applyFill="1" applyBorder="1">
      <alignment horizontal="left" vertical="center" wrapText="1"/>
    </xf>
    <xf numFmtId="0" fontId="0" fillId="0" borderId="36" xfId="0" applyBorder="1">
      <alignment horizontal="left" vertical="center" wrapText="1"/>
    </xf>
    <xf numFmtId="0" fontId="3" fillId="7" borderId="37" xfId="0" applyFont="1" applyFill="1" applyBorder="1">
      <alignment horizontal="left" vertical="center" wrapText="1"/>
    </xf>
    <xf numFmtId="0" fontId="3" fillId="7" borderId="38" xfId="0" applyFont="1" applyFill="1" applyBorder="1">
      <alignment horizontal="left" vertical="center" wrapText="1"/>
    </xf>
    <xf numFmtId="0" fontId="0" fillId="6" borderId="39" xfId="0" applyFill="1" applyBorder="1">
      <alignment horizontal="left" vertical="center" wrapText="1"/>
    </xf>
    <xf numFmtId="0" fontId="0" fillId="0" borderId="39" xfId="0" applyBorder="1">
      <alignment horizontal="left" vertical="center"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AFACA4"/>
      <rgbColor rgb="FFFEFFFE"/>
      <rgbColor rgb="FFA3BFCF"/>
      <rgbColor rgb="FFEFEEED"/>
      <rgbColor rgb="FFF7F7F6"/>
      <rgbColor rgb="FFF7F7F7"/>
      <rgbColor rgb="FFF0EFED"/>
      <rgbColor rgb="FFEFEEED"/>
      <rgbColor rgb="FFFEFEFC"/>
      <rgbColor rgb="FFEEEEED"/>
      <rgbColor rgb="FFFFD478"/>
      <rgbColor rgb="FFF19089"/>
      <rgbColor rgb="FFF4F8FD"/>
      <rgbColor rgb="FFFDAD00"/>
      <rgbColor rgb="FFA0C7F0"/>
      <rgbColor rgb="FFC3FA9B"/>
      <rgbColor rgb="FFFFF056"/>
      <rgbColor rgb="FF007CD5"/>
      <rgbColor rgb="FFFF968C"/>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D5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effectLst/>
        <a:sp3d/>
      </a:spPr>
      <a:bodyPr rot="0" spcFirstLastPara="1" vertOverflow="overflow" horzOverflow="overflow" vert="horz" wrap="square" lIns="50800" tIns="50800" rIns="50800" bIns="50800" numCol="1" spcCol="38100" rtlCol="0" anchor="ctr">
        <a:spAutoFit/>
      </a:bodyPr>
      <a:lstStyle>
        <a:defPPr marL="0" marR="0" indent="0" algn="ctr" defTabSz="584200" rtl="0" fontAlgn="auto" latinLnBrk="0" hangingPunct="0">
          <a:lnSpc>
            <a:spcPct val="100000"/>
          </a:lnSpc>
          <a:spcBef>
            <a:spcPts val="0"/>
          </a:spcBef>
          <a:spcAft>
            <a:spcPts val="0"/>
          </a:spcAft>
          <a:buClrTx/>
          <a:buSzTx/>
          <a:buFontTx/>
          <a:buNone/>
          <a:defRPr kumimoji="0" sz="1200" b="0" i="0" u="none" strike="noStrike" cap="none" spc="0" normalizeH="0" baseline="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cwu.edu/about/offices/finance-administration/_documents/cwu-travel-procedure-205.pdf" TargetMode="External"/><Relationship Id="rId13" Type="http://schemas.openxmlformats.org/officeDocument/2006/relationships/hyperlink" Target="https://www.cwu.edu/about/offices/finance-administration/_documents/cwu-travel-procedure-245.pdf" TargetMode="External"/><Relationship Id="rId18" Type="http://schemas.openxmlformats.org/officeDocument/2006/relationships/hyperlink" Target="https://www.cwu.edu/about/offices/finance-administration/_documents/same-day-meals-memo-2025.pdf" TargetMode="External"/><Relationship Id="rId3" Type="http://schemas.openxmlformats.org/officeDocument/2006/relationships/hyperlink" Target="https://www.cwu.edu/about/offices/finance-administration/_documents/cwu-travel-procedure-265.pdf" TargetMode="External"/><Relationship Id="rId21" Type="http://schemas.openxmlformats.org/officeDocument/2006/relationships/printerSettings" Target="../printerSettings/printerSettings3.bin"/><Relationship Id="rId7" Type="http://schemas.openxmlformats.org/officeDocument/2006/relationships/hyperlink" Target="https://www.cwu.edu/about/offices/finance-administration/_documents/nontravelreimb_userguide_2025.pdf" TargetMode="External"/><Relationship Id="rId12" Type="http://schemas.openxmlformats.org/officeDocument/2006/relationships/hyperlink" Target="https://www.cwu.edu/about/offices/finance-administration/_documents/cwu-travel-procedure-235.pdf" TargetMode="External"/><Relationship Id="rId17" Type="http://schemas.openxmlformats.org/officeDocument/2006/relationships/hyperlink" Target="https://www.cwu.edu/about/offices/finance-administration/_documents/meal-calculator.oct-2024-sept-2025-c.xlsx" TargetMode="External"/><Relationship Id="rId2" Type="http://schemas.openxmlformats.org/officeDocument/2006/relationships/hyperlink" Target="mailto:TravelDesk@cwu.edu" TargetMode="External"/><Relationship Id="rId16" Type="http://schemas.openxmlformats.org/officeDocument/2006/relationships/hyperlink" Target="https://www.cwu.edu/about/offices/finance-administration/_documents/cwu-travel-procedure-240.pdf" TargetMode="External"/><Relationship Id="rId20" Type="http://schemas.openxmlformats.org/officeDocument/2006/relationships/hyperlink" Target="https://allowances.state.gov/web920/per_diem.asp?" TargetMode="External"/><Relationship Id="rId1" Type="http://schemas.openxmlformats.org/officeDocument/2006/relationships/hyperlink" Target="https://www.cwu.edu/about/offices/finance-administration/travel-procedures-and-policies/index.php" TargetMode="External"/><Relationship Id="rId6" Type="http://schemas.openxmlformats.org/officeDocument/2006/relationships/hyperlink" Target="https://www.cwu.edu/about/offices/finance-administration/_documents/faq-guide-for-travel.pdf" TargetMode="External"/><Relationship Id="rId11" Type="http://schemas.openxmlformats.org/officeDocument/2006/relationships/hyperlink" Target="https://www.cwu.edu/about/offices/finance-administration/_documents/cwu-travel-procedure-220.pdf" TargetMode="External"/><Relationship Id="rId5" Type="http://schemas.openxmlformats.org/officeDocument/2006/relationships/hyperlink" Target="https://www.cwu.edu/about/offices/finance-administration/_documents/brochure-cwu-travel_2024.pdf" TargetMode="External"/><Relationship Id="rId15" Type="http://schemas.openxmlformats.org/officeDocument/2006/relationships/hyperlink" Target="https://www.google.com/maps?saddr&amp;daddr=++us" TargetMode="External"/><Relationship Id="rId10" Type="http://schemas.openxmlformats.org/officeDocument/2006/relationships/hyperlink" Target="https://www.cwu.edu/about/offices/finance-administration/_documents/cwu-travel-procedure-215.pdf" TargetMode="External"/><Relationship Id="rId19" Type="http://schemas.openxmlformats.org/officeDocument/2006/relationships/hyperlink" Target="https://www.cwu.edu/about/offices/finance-administration/_documents/colormap_jan2025.pdf" TargetMode="External"/><Relationship Id="rId4" Type="http://schemas.openxmlformats.org/officeDocument/2006/relationships/hyperlink" Target="https://www.cwu.edu/about/offices/finance-administration/_documents/travel-101-updated2025.pdf" TargetMode="External"/><Relationship Id="rId9" Type="http://schemas.openxmlformats.org/officeDocument/2006/relationships/hyperlink" Target="https://www.cwu.edu/about/offices/finance-administration/_documents/cwu-travel-procedure-210.pdf" TargetMode="External"/><Relationship Id="rId14" Type="http://schemas.openxmlformats.org/officeDocument/2006/relationships/hyperlink" Target="https://www.cwu.edu/about/offices/finance-administration/_documents/mileage_calculator_jul2025.xlsx"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ofm.wa.gov/accounting/administrative-accounting-resources/travel" TargetMode="External"/><Relationship Id="rId2" Type="http://schemas.openxmlformats.org/officeDocument/2006/relationships/hyperlink" Target="https://www.gsa.gov/travel/plan-book/per-diem-rates" TargetMode="External"/><Relationship Id="rId1" Type="http://schemas.openxmlformats.org/officeDocument/2006/relationships/hyperlink" Target="https://aoprals.state.gov/web920/per_diem.asp" TargetMode="External"/><Relationship Id="rId5" Type="http://schemas.openxmlformats.org/officeDocument/2006/relationships/printerSettings" Target="../printerSettings/printerSettings4.bin"/><Relationship Id="rId4" Type="http://schemas.openxmlformats.org/officeDocument/2006/relationships/hyperlink" Target="http://www.defensetravel.dod.mil/site/perdiemCalc.cf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85"/>
  <sheetViews>
    <sheetView showGridLines="0" tabSelected="1" topLeftCell="A45" workbookViewId="0">
      <selection activeCell="A69" sqref="A69:B81"/>
    </sheetView>
  </sheetViews>
  <sheetFormatPr baseColWidth="10" defaultColWidth="16.19921875" defaultRowHeight="20.25" customHeight="1"/>
  <cols>
    <col min="1" max="1" width="25.796875" style="1" customWidth="1"/>
    <col min="2" max="2" width="16.19921875" style="1" customWidth="1"/>
    <col min="3" max="3" width="1.3984375" style="1" customWidth="1"/>
    <col min="4" max="7" width="16.19921875" style="1" customWidth="1"/>
    <col min="8" max="16384" width="16.19921875" style="1"/>
  </cols>
  <sheetData>
    <row r="1" spans="1:6" ht="33" customHeight="1">
      <c r="A1" s="120" t="s">
        <v>0</v>
      </c>
      <c r="B1" s="121"/>
      <c r="C1" s="121"/>
      <c r="D1" s="121"/>
      <c r="E1" s="121"/>
      <c r="F1" s="121"/>
    </row>
    <row r="2" spans="1:6" ht="33" customHeight="1">
      <c r="A2" s="2" t="s">
        <v>1</v>
      </c>
      <c r="B2" s="124" t="s">
        <v>2</v>
      </c>
      <c r="C2" s="82"/>
      <c r="D2" s="82"/>
      <c r="E2" s="82"/>
      <c r="F2" s="82"/>
    </row>
    <row r="3" spans="1:6" ht="33" customHeight="1">
      <c r="A3" s="3" t="s">
        <v>3</v>
      </c>
      <c r="B3" s="93"/>
      <c r="C3" s="80"/>
      <c r="D3" s="80"/>
      <c r="E3" s="80"/>
      <c r="F3" s="80"/>
    </row>
    <row r="4" spans="1:6" ht="33" customHeight="1">
      <c r="A4" s="2" t="s">
        <v>4</v>
      </c>
      <c r="B4" s="102"/>
      <c r="C4" s="78"/>
      <c r="D4" s="78"/>
      <c r="E4" s="78"/>
      <c r="F4" s="78"/>
    </row>
    <row r="5" spans="1:6" ht="33" customHeight="1">
      <c r="A5" s="3" t="s">
        <v>5</v>
      </c>
      <c r="B5" s="93"/>
      <c r="C5" s="80"/>
      <c r="D5" s="80"/>
      <c r="E5" s="80"/>
      <c r="F5" s="80"/>
    </row>
    <row r="6" spans="1:6" ht="33" customHeight="1">
      <c r="A6" s="2" t="s">
        <v>6</v>
      </c>
      <c r="B6" s="103"/>
      <c r="C6" s="78"/>
      <c r="D6" s="78"/>
      <c r="E6" s="78"/>
      <c r="F6" s="78"/>
    </row>
    <row r="7" spans="1:6" ht="33" customHeight="1">
      <c r="A7" s="3" t="s">
        <v>7</v>
      </c>
      <c r="B7" s="93"/>
      <c r="C7" s="78"/>
      <c r="D7" s="78"/>
      <c r="E7" s="78"/>
      <c r="F7" s="78"/>
    </row>
    <row r="8" spans="1:6" ht="33" customHeight="1">
      <c r="A8" s="2" t="s">
        <v>8</v>
      </c>
      <c r="B8" s="102"/>
      <c r="C8" s="80"/>
      <c r="D8" s="80"/>
      <c r="E8" s="80"/>
      <c r="F8" s="80"/>
    </row>
    <row r="9" spans="1:6" ht="33" customHeight="1">
      <c r="A9" s="3" t="s">
        <v>9</v>
      </c>
      <c r="B9" s="104"/>
      <c r="C9" s="80"/>
      <c r="D9" s="80"/>
      <c r="E9" s="80"/>
      <c r="F9" s="80"/>
    </row>
    <row r="10" spans="1:6" ht="33" customHeight="1">
      <c r="A10" s="2" t="s">
        <v>10</v>
      </c>
      <c r="B10" s="105"/>
      <c r="C10" s="78"/>
      <c r="D10" s="78"/>
      <c r="E10" s="78"/>
      <c r="F10" s="78"/>
    </row>
    <row r="11" spans="1:6" ht="33" customHeight="1">
      <c r="A11" s="3" t="s">
        <v>11</v>
      </c>
      <c r="B11" s="106" cm="1">
        <f t="array" ref="B11">(B10-B9)+1</f>
        <v>1</v>
      </c>
      <c r="C11" s="80"/>
      <c r="D11" s="80"/>
      <c r="E11" s="80"/>
      <c r="F11" s="80"/>
    </row>
    <row r="12" spans="1:6" ht="33" customHeight="1">
      <c r="A12" s="3" t="s">
        <v>12</v>
      </c>
      <c r="B12" s="79"/>
      <c r="C12" s="80"/>
      <c r="D12" s="80"/>
      <c r="E12" s="80"/>
      <c r="F12" s="80"/>
    </row>
    <row r="13" spans="1:6" ht="33" customHeight="1">
      <c r="A13" s="2" t="s">
        <v>13</v>
      </c>
      <c r="B13" s="86"/>
      <c r="C13" s="78"/>
      <c r="D13" s="78"/>
      <c r="E13" s="78"/>
      <c r="F13" s="78"/>
    </row>
    <row r="14" spans="1:6" ht="33" customHeight="1">
      <c r="A14" s="3" t="s">
        <v>14</v>
      </c>
      <c r="B14" s="93"/>
      <c r="C14" s="78"/>
      <c r="D14" s="78"/>
      <c r="E14" s="78"/>
      <c r="F14" s="78"/>
    </row>
    <row r="15" spans="1:6" ht="33" customHeight="1">
      <c r="A15" s="2" t="s">
        <v>15</v>
      </c>
      <c r="B15" s="102"/>
      <c r="C15" s="80"/>
      <c r="D15" s="80"/>
      <c r="E15" s="80"/>
      <c r="F15" s="80"/>
    </row>
    <row r="16" spans="1:6" ht="33" customHeight="1">
      <c r="A16" s="3" t="s">
        <v>16</v>
      </c>
      <c r="B16" s="104" cm="1">
        <f t="array" aca="1" ref="B16" ca="1">TODAY()</f>
        <v>45915</v>
      </c>
      <c r="C16" s="78"/>
      <c r="D16" s="78"/>
      <c r="E16" s="78"/>
      <c r="F16" s="78"/>
    </row>
    <row r="17" spans="1:6" ht="33" customHeight="1">
      <c r="A17" s="122"/>
      <c r="B17" s="80"/>
      <c r="C17" s="80"/>
      <c r="D17" s="80"/>
      <c r="E17" s="80"/>
      <c r="F17" s="80"/>
    </row>
    <row r="18" spans="1:6" ht="33" customHeight="1">
      <c r="A18" s="127" t="s">
        <v>17</v>
      </c>
      <c r="B18" s="78"/>
      <c r="C18" s="94"/>
      <c r="D18" s="119" t="s">
        <v>18</v>
      </c>
      <c r="E18" s="78"/>
      <c r="F18" s="78"/>
    </row>
    <row r="19" spans="1:6" ht="33" customHeight="1">
      <c r="A19" s="2" t="s">
        <v>19</v>
      </c>
      <c r="B19" s="7"/>
      <c r="C19" s="80"/>
      <c r="D19" s="102" t="s">
        <v>20</v>
      </c>
      <c r="E19" s="80"/>
      <c r="F19" s="80"/>
    </row>
    <row r="20" spans="1:6" ht="33" customHeight="1">
      <c r="A20" s="3" t="s">
        <v>21</v>
      </c>
      <c r="B20" s="8"/>
      <c r="C20" s="78"/>
      <c r="D20" s="93" t="s">
        <v>22</v>
      </c>
      <c r="E20" s="78"/>
      <c r="F20" s="78"/>
    </row>
    <row r="21" spans="1:6" ht="33" customHeight="1">
      <c r="A21" s="2" t="s">
        <v>23</v>
      </c>
      <c r="B21" s="7"/>
      <c r="C21" s="80"/>
      <c r="D21" s="102" t="s">
        <v>24</v>
      </c>
      <c r="E21" s="80"/>
      <c r="F21" s="80"/>
    </row>
    <row r="22" spans="1:6" ht="33" customHeight="1">
      <c r="A22" s="3" t="s">
        <v>25</v>
      </c>
      <c r="B22" s="8" cm="1">
        <f t="array" ref="B22">2.4*B11</f>
        <v>2.4</v>
      </c>
      <c r="C22" s="78"/>
      <c r="D22" s="93" t="s">
        <v>26</v>
      </c>
      <c r="E22" s="78"/>
      <c r="F22" s="78"/>
    </row>
    <row r="23" spans="1:6" ht="33" customHeight="1">
      <c r="A23" s="9" t="s">
        <v>27</v>
      </c>
      <c r="B23" s="7"/>
      <c r="C23" s="80"/>
      <c r="D23" s="86"/>
      <c r="E23" s="80"/>
      <c r="F23" s="80"/>
    </row>
    <row r="24" spans="1:6" ht="33" customHeight="1" thickBot="1">
      <c r="A24" s="40" t="s">
        <v>27</v>
      </c>
      <c r="B24" s="41"/>
      <c r="C24" s="78"/>
      <c r="D24" s="110"/>
      <c r="E24" s="78"/>
      <c r="F24" s="78"/>
    </row>
    <row r="25" spans="1:6" ht="33" customHeight="1">
      <c r="A25" s="42" t="s">
        <v>28</v>
      </c>
      <c r="B25" s="43" cm="1">
        <f t="array" ref="B25">SUM(B19:B24)</f>
        <v>2.4</v>
      </c>
      <c r="C25" s="90"/>
      <c r="D25" s="109"/>
      <c r="E25" s="80"/>
      <c r="F25" s="80"/>
    </row>
    <row r="26" spans="1:6" ht="33" customHeight="1">
      <c r="A26" s="44" t="s">
        <v>29</v>
      </c>
      <c r="B26" s="45"/>
      <c r="C26" s="89"/>
      <c r="D26" s="78"/>
      <c r="E26" s="78"/>
      <c r="F26" s="78"/>
    </row>
    <row r="27" spans="1:6" ht="33" customHeight="1" thickBot="1">
      <c r="A27" s="46" t="s">
        <v>30</v>
      </c>
      <c r="B27" s="47" cm="1">
        <f t="array" ref="B27">B25-B26</f>
        <v>2.4</v>
      </c>
      <c r="C27" s="90"/>
      <c r="D27" s="80"/>
      <c r="E27" s="80"/>
      <c r="F27" s="80"/>
    </row>
    <row r="28" spans="1:6" ht="20" customHeight="1">
      <c r="A28" s="84"/>
      <c r="B28" s="85"/>
      <c r="C28" s="78"/>
      <c r="D28" s="78"/>
      <c r="E28" s="78"/>
      <c r="F28" s="78"/>
    </row>
    <row r="29" spans="1:6" ht="33" customHeight="1">
      <c r="A29" s="127" t="s">
        <v>31</v>
      </c>
      <c r="B29" s="80"/>
      <c r="C29" s="94"/>
      <c r="D29" s="119" t="s">
        <v>18</v>
      </c>
      <c r="E29" s="80"/>
      <c r="F29" s="80"/>
    </row>
    <row r="30" spans="1:6" ht="33" customHeight="1">
      <c r="A30" s="2" t="s">
        <v>19</v>
      </c>
      <c r="B30" s="7"/>
      <c r="C30" s="78"/>
      <c r="D30" s="102" t="s">
        <v>20</v>
      </c>
      <c r="E30" s="78"/>
      <c r="F30" s="78"/>
    </row>
    <row r="31" spans="1:6" ht="33" customHeight="1">
      <c r="A31" s="3" t="s">
        <v>32</v>
      </c>
      <c r="B31" s="8"/>
      <c r="C31" s="80"/>
      <c r="D31" s="93" t="s">
        <v>33</v>
      </c>
      <c r="E31" s="80"/>
      <c r="F31" s="80"/>
    </row>
    <row r="32" spans="1:6" ht="33" customHeight="1">
      <c r="A32" s="2" t="s">
        <v>34</v>
      </c>
      <c r="B32" s="7"/>
      <c r="C32" s="78"/>
      <c r="D32" s="102" t="s">
        <v>33</v>
      </c>
      <c r="E32" s="78"/>
      <c r="F32" s="78"/>
    </row>
    <row r="33" spans="1:6" ht="33" customHeight="1">
      <c r="A33" s="3" t="s">
        <v>35</v>
      </c>
      <c r="B33" s="8"/>
      <c r="C33" s="80"/>
      <c r="D33" s="93" t="s">
        <v>36</v>
      </c>
      <c r="E33" s="80"/>
      <c r="F33" s="80"/>
    </row>
    <row r="34" spans="1:6" ht="33" customHeight="1">
      <c r="A34" s="2" t="s">
        <v>21</v>
      </c>
      <c r="B34" s="7"/>
      <c r="C34" s="78"/>
      <c r="D34" s="102" t="s">
        <v>22</v>
      </c>
      <c r="E34" s="78"/>
      <c r="F34" s="78"/>
    </row>
    <row r="35" spans="1:6" ht="33" customHeight="1">
      <c r="A35" s="3" t="s">
        <v>23</v>
      </c>
      <c r="B35" s="8"/>
      <c r="C35" s="80"/>
      <c r="D35" s="93" t="s">
        <v>24</v>
      </c>
      <c r="E35" s="80"/>
      <c r="F35" s="80"/>
    </row>
    <row r="36" spans="1:6" ht="33" customHeight="1">
      <c r="A36" s="2" t="s">
        <v>37</v>
      </c>
      <c r="B36" s="7"/>
      <c r="C36" s="78"/>
      <c r="D36" s="102" t="s">
        <v>38</v>
      </c>
      <c r="E36" s="78"/>
      <c r="F36" s="78"/>
    </row>
    <row r="37" spans="1:6" ht="33" customHeight="1">
      <c r="A37" s="3" t="s">
        <v>25</v>
      </c>
      <c r="B37" s="8" cm="1">
        <f t="array" ref="B37">(2.4*B11)*B6</f>
        <v>0</v>
      </c>
      <c r="C37" s="80"/>
      <c r="D37" s="93" t="s">
        <v>26</v>
      </c>
      <c r="E37" s="80"/>
      <c r="F37" s="80"/>
    </row>
    <row r="38" spans="1:6" ht="33" customHeight="1">
      <c r="A38" s="11" t="s">
        <v>27</v>
      </c>
      <c r="B38" s="12"/>
      <c r="C38" s="78"/>
      <c r="D38" s="77"/>
      <c r="E38" s="78"/>
      <c r="F38" s="78"/>
    </row>
    <row r="39" spans="1:6" ht="33" customHeight="1" thickBot="1">
      <c r="A39" s="40" t="s">
        <v>27</v>
      </c>
      <c r="B39" s="41"/>
      <c r="C39" s="80"/>
      <c r="D39" s="79"/>
      <c r="E39" s="80"/>
      <c r="F39" s="80"/>
    </row>
    <row r="40" spans="1:6" ht="33" customHeight="1">
      <c r="A40" s="48" t="s">
        <v>28</v>
      </c>
      <c r="B40" s="49" cm="1">
        <f t="array" ref="B40">SUM(B30:B39)</f>
        <v>0</v>
      </c>
      <c r="C40" s="89"/>
      <c r="D40" s="108"/>
      <c r="E40" s="78"/>
      <c r="F40" s="78"/>
    </row>
    <row r="41" spans="1:6" ht="33" customHeight="1">
      <c r="A41" s="50" t="s">
        <v>29</v>
      </c>
      <c r="B41" s="45"/>
      <c r="C41" s="90"/>
      <c r="D41" s="80"/>
      <c r="E41" s="80"/>
      <c r="F41" s="80"/>
    </row>
    <row r="42" spans="1:6" ht="33" customHeight="1" thickBot="1">
      <c r="A42" s="46" t="s">
        <v>30</v>
      </c>
      <c r="B42" s="47" cm="1">
        <f t="array" ref="B42">B40-B41</f>
        <v>0</v>
      </c>
      <c r="C42" s="89"/>
      <c r="D42" s="78"/>
      <c r="E42" s="78"/>
      <c r="F42" s="78"/>
    </row>
    <row r="43" spans="1:6" ht="20" customHeight="1">
      <c r="A43" s="84"/>
      <c r="B43" s="125"/>
      <c r="C43" s="80"/>
      <c r="D43" s="80"/>
      <c r="E43" s="80"/>
      <c r="F43" s="80"/>
    </row>
    <row r="44" spans="1:6" ht="33" customHeight="1">
      <c r="A44" s="127" t="s">
        <v>39</v>
      </c>
      <c r="B44" s="78"/>
      <c r="C44" s="94"/>
      <c r="D44" s="119" t="s">
        <v>18</v>
      </c>
      <c r="E44" s="78"/>
      <c r="F44" s="78"/>
    </row>
    <row r="45" spans="1:6" ht="33" customHeight="1">
      <c r="A45" s="2" t="s">
        <v>40</v>
      </c>
      <c r="B45" s="13"/>
      <c r="C45" s="80"/>
      <c r="D45" s="102" t="s">
        <v>41</v>
      </c>
      <c r="E45" s="80"/>
      <c r="F45" s="80"/>
    </row>
    <row r="46" spans="1:6" ht="33" customHeight="1">
      <c r="A46" s="3" t="s">
        <v>42</v>
      </c>
      <c r="B46" s="14"/>
      <c r="C46" s="78"/>
      <c r="D46" s="93" t="s">
        <v>43</v>
      </c>
      <c r="E46" s="78"/>
      <c r="F46" s="78"/>
    </row>
    <row r="47" spans="1:6" ht="33" customHeight="1">
      <c r="A47" s="15" t="s">
        <v>44</v>
      </c>
      <c r="B47" s="16">
        <v>100</v>
      </c>
      <c r="C47" s="80"/>
      <c r="D47" s="97" t="s">
        <v>45</v>
      </c>
      <c r="E47" s="80"/>
      <c r="F47" s="80"/>
    </row>
    <row r="48" spans="1:6" ht="33" customHeight="1">
      <c r="A48" s="10" t="s">
        <v>27</v>
      </c>
      <c r="B48" s="14"/>
      <c r="C48" s="78"/>
      <c r="D48" s="79"/>
      <c r="E48" s="78"/>
      <c r="F48" s="78"/>
    </row>
    <row r="49" spans="1:6" ht="33" customHeight="1" thickBot="1">
      <c r="A49" s="51" t="s">
        <v>27</v>
      </c>
      <c r="B49" s="52"/>
      <c r="C49" s="80"/>
      <c r="D49" s="98"/>
      <c r="E49" s="80"/>
      <c r="F49" s="80"/>
    </row>
    <row r="50" spans="1:6" ht="33" customHeight="1">
      <c r="A50" s="53" t="s">
        <v>28</v>
      </c>
      <c r="B50" s="54" cm="1">
        <f t="array" ref="B50">SUM(B45:B49)</f>
        <v>100</v>
      </c>
      <c r="C50" s="89"/>
      <c r="D50" s="96" t="s">
        <v>46</v>
      </c>
      <c r="E50" s="78"/>
      <c r="F50" s="78"/>
    </row>
    <row r="51" spans="1:6" ht="33" customHeight="1">
      <c r="A51" s="55" t="s">
        <v>29</v>
      </c>
      <c r="B51" s="56"/>
      <c r="C51" s="90"/>
      <c r="D51" s="80"/>
      <c r="E51" s="80"/>
      <c r="F51" s="80"/>
    </row>
    <row r="52" spans="1:6" ht="33" customHeight="1" thickBot="1">
      <c r="A52" s="46" t="s">
        <v>30</v>
      </c>
      <c r="B52" s="57" cm="1">
        <f t="array" ref="B52">B50-B51</f>
        <v>100</v>
      </c>
      <c r="C52" s="89"/>
      <c r="D52" s="78"/>
      <c r="E52" s="78"/>
      <c r="F52" s="78"/>
    </row>
    <row r="53" spans="1:6" ht="20" customHeight="1">
      <c r="A53" s="84"/>
      <c r="B53" s="125"/>
      <c r="C53" s="80"/>
      <c r="D53" s="80"/>
      <c r="E53" s="80"/>
      <c r="F53" s="80"/>
    </row>
    <row r="54" spans="1:6" ht="33" customHeight="1" thickBot="1">
      <c r="A54" s="99" t="s">
        <v>47</v>
      </c>
      <c r="B54" s="100"/>
      <c r="C54" s="94"/>
      <c r="D54" s="119" t="s">
        <v>48</v>
      </c>
      <c r="E54" s="78"/>
      <c r="F54" s="78"/>
    </row>
    <row r="55" spans="1:6" ht="33" customHeight="1">
      <c r="A55" s="48" t="s">
        <v>49</v>
      </c>
      <c r="B55" s="58">
        <v>10</v>
      </c>
      <c r="C55" s="90"/>
      <c r="D55" s="86"/>
      <c r="E55" s="80"/>
      <c r="F55" s="80"/>
    </row>
    <row r="56" spans="1:6" ht="33" customHeight="1">
      <c r="A56" s="59" t="s">
        <v>50</v>
      </c>
      <c r="B56" s="45" cm="1">
        <f t="array" ref="B56">B27</f>
        <v>2.4</v>
      </c>
      <c r="C56" s="89"/>
      <c r="D56" s="79"/>
      <c r="E56" s="78"/>
      <c r="F56" s="78"/>
    </row>
    <row r="57" spans="1:6" ht="33" customHeight="1">
      <c r="A57" s="60" t="s">
        <v>51</v>
      </c>
      <c r="B57" s="61" cm="1">
        <f t="array" ref="B57">(B42+B52)</f>
        <v>100</v>
      </c>
      <c r="C57" s="90"/>
      <c r="D57" s="86"/>
      <c r="E57" s="80"/>
      <c r="F57" s="80"/>
    </row>
    <row r="58" spans="1:6" ht="33" customHeight="1" thickBot="1">
      <c r="A58" s="62" t="s">
        <v>52</v>
      </c>
      <c r="B58" s="63" cm="1">
        <f t="array" ref="B58">B56+(B57/B55)</f>
        <v>12.4</v>
      </c>
      <c r="C58" s="89"/>
      <c r="D58" s="95"/>
      <c r="E58" s="78"/>
      <c r="F58" s="78"/>
    </row>
    <row r="59" spans="1:6" ht="33" customHeight="1" thickBot="1">
      <c r="A59" s="117"/>
      <c r="B59" s="126"/>
      <c r="C59" s="80"/>
      <c r="D59" s="80"/>
      <c r="E59" s="80"/>
      <c r="F59" s="80"/>
    </row>
    <row r="60" spans="1:6" ht="33" customHeight="1" thickBot="1">
      <c r="A60" s="65" t="s">
        <v>53</v>
      </c>
      <c r="B60" s="66"/>
      <c r="C60" s="64"/>
      <c r="D60" s="107"/>
      <c r="E60" s="78"/>
      <c r="F60" s="78"/>
    </row>
    <row r="61" spans="1:6" ht="20" customHeight="1" thickBot="1">
      <c r="A61" s="117"/>
      <c r="B61" s="126"/>
      <c r="C61" s="80"/>
      <c r="D61" s="80"/>
      <c r="E61" s="80"/>
      <c r="F61" s="80"/>
    </row>
    <row r="62" spans="1:6" ht="33" customHeight="1">
      <c r="A62" s="114" t="s">
        <v>54</v>
      </c>
      <c r="B62" s="115"/>
      <c r="C62" s="67"/>
      <c r="D62" s="95"/>
      <c r="E62" s="78"/>
      <c r="F62" s="116"/>
    </row>
    <row r="63" spans="1:6" ht="33" customHeight="1">
      <c r="A63" s="60" t="s">
        <v>55</v>
      </c>
      <c r="B63" s="68" t="s">
        <v>56</v>
      </c>
      <c r="C63" s="101"/>
      <c r="D63" s="2" t="s">
        <v>57</v>
      </c>
      <c r="E63" s="123" t="s">
        <v>48</v>
      </c>
      <c r="F63" s="80"/>
    </row>
    <row r="64" spans="1:6" ht="33" customHeight="1">
      <c r="A64" s="59" t="s">
        <v>58</v>
      </c>
      <c r="B64" s="45"/>
      <c r="C64" s="89"/>
      <c r="D64" s="4"/>
      <c r="E64" s="79"/>
      <c r="F64" s="78"/>
    </row>
    <row r="65" spans="1:6" ht="33" customHeight="1">
      <c r="A65" s="60" t="s">
        <v>59</v>
      </c>
      <c r="B65" s="61"/>
      <c r="C65" s="90"/>
      <c r="D65" s="5"/>
      <c r="E65" s="86"/>
      <c r="F65" s="80"/>
    </row>
    <row r="66" spans="1:6" ht="33" customHeight="1">
      <c r="A66" s="59" t="s">
        <v>60</v>
      </c>
      <c r="B66" s="45"/>
      <c r="C66" s="89"/>
      <c r="D66" s="4"/>
      <c r="E66" s="79"/>
      <c r="F66" s="78"/>
    </row>
    <row r="67" spans="1:6" ht="33" customHeight="1" thickBot="1">
      <c r="A67" s="46" t="s">
        <v>30</v>
      </c>
      <c r="B67" s="69" cm="1">
        <f t="array" ref="B67">SUM(B64:B66)</f>
        <v>0</v>
      </c>
      <c r="C67" s="90"/>
      <c r="D67" s="108"/>
      <c r="E67" s="80"/>
      <c r="F67" s="80"/>
    </row>
    <row r="68" spans="1:6" ht="33" customHeight="1" thickBot="1">
      <c r="A68" s="117"/>
      <c r="B68" s="118"/>
      <c r="C68" s="78"/>
      <c r="D68" s="78"/>
      <c r="E68" s="78"/>
      <c r="F68" s="78"/>
    </row>
    <row r="69" spans="1:6" ht="33" customHeight="1">
      <c r="A69" s="111" t="s">
        <v>61</v>
      </c>
      <c r="B69" s="112"/>
      <c r="C69" s="88"/>
      <c r="D69" s="113" t="s">
        <v>48</v>
      </c>
      <c r="E69" s="80"/>
      <c r="F69" s="80"/>
    </row>
    <row r="70" spans="1:6" ht="33" customHeight="1">
      <c r="A70" s="60" t="s">
        <v>62</v>
      </c>
      <c r="B70" s="61">
        <v>75</v>
      </c>
      <c r="C70" s="89"/>
      <c r="D70" s="102" t="s">
        <v>63</v>
      </c>
      <c r="E70" s="78"/>
      <c r="F70" s="78"/>
    </row>
    <row r="71" spans="1:6" ht="33" customHeight="1">
      <c r="A71" s="59" t="s">
        <v>64</v>
      </c>
      <c r="B71" s="45">
        <v>30</v>
      </c>
      <c r="C71" s="90"/>
      <c r="D71" s="93" t="s">
        <v>65</v>
      </c>
      <c r="E71" s="80"/>
      <c r="F71" s="80"/>
    </row>
    <row r="72" spans="1:6" ht="33" customHeight="1">
      <c r="A72" s="70" t="s">
        <v>32</v>
      </c>
      <c r="B72" s="61"/>
      <c r="C72" s="89"/>
      <c r="D72" s="86"/>
      <c r="E72" s="78"/>
      <c r="F72" s="78"/>
    </row>
    <row r="73" spans="1:6" ht="33" customHeight="1">
      <c r="A73" s="59" t="s">
        <v>66</v>
      </c>
      <c r="B73" s="45"/>
      <c r="C73" s="90"/>
      <c r="D73" s="79"/>
      <c r="E73" s="80"/>
      <c r="F73" s="80"/>
    </row>
    <row r="74" spans="1:6" ht="33" customHeight="1">
      <c r="A74" s="70" t="s">
        <v>67</v>
      </c>
      <c r="B74" s="61"/>
      <c r="C74" s="89"/>
      <c r="D74" s="86"/>
      <c r="E74" s="78"/>
      <c r="F74" s="78"/>
    </row>
    <row r="75" spans="1:6" ht="33" customHeight="1">
      <c r="A75" s="59" t="s">
        <v>35</v>
      </c>
      <c r="B75" s="45">
        <v>96</v>
      </c>
      <c r="C75" s="91"/>
      <c r="D75" s="93" t="s">
        <v>68</v>
      </c>
      <c r="E75" s="80"/>
      <c r="F75" s="80"/>
    </row>
    <row r="76" spans="1:6" ht="33" customHeight="1">
      <c r="A76" s="70" t="s">
        <v>69</v>
      </c>
      <c r="B76" s="61">
        <v>165</v>
      </c>
      <c r="C76" s="89"/>
      <c r="D76" s="92" t="s">
        <v>166</v>
      </c>
      <c r="E76" s="78"/>
      <c r="F76" s="78"/>
    </row>
    <row r="77" spans="1:6" ht="33" customHeight="1">
      <c r="A77" s="59" t="s">
        <v>70</v>
      </c>
      <c r="B77" s="45"/>
      <c r="C77" s="90"/>
      <c r="D77" s="93" t="s">
        <v>71</v>
      </c>
      <c r="E77" s="80"/>
      <c r="F77" s="80"/>
    </row>
    <row r="78" spans="1:6" ht="33" customHeight="1">
      <c r="A78" s="71" t="s">
        <v>27</v>
      </c>
      <c r="B78" s="72"/>
      <c r="C78" s="89"/>
      <c r="D78" s="77"/>
      <c r="E78" s="78"/>
      <c r="F78" s="78"/>
    </row>
    <row r="79" spans="1:6" ht="33" customHeight="1">
      <c r="A79" s="73" t="s">
        <v>27</v>
      </c>
      <c r="B79" s="45"/>
      <c r="C79" s="90"/>
      <c r="D79" s="79"/>
      <c r="E79" s="80"/>
      <c r="F79" s="80"/>
    </row>
    <row r="80" spans="1:6" ht="33" customHeight="1">
      <c r="A80" s="71" t="s">
        <v>27</v>
      </c>
      <c r="B80" s="72"/>
      <c r="C80" s="89"/>
      <c r="D80" s="77"/>
      <c r="E80" s="78"/>
      <c r="F80" s="78"/>
    </row>
    <row r="81" spans="1:6" ht="33" customHeight="1" thickBot="1">
      <c r="A81" s="74" t="s">
        <v>30</v>
      </c>
      <c r="B81" s="75" cm="1">
        <f t="array" ref="B81">SUM(B70:B80)</f>
        <v>366</v>
      </c>
      <c r="C81" s="91"/>
      <c r="D81" s="87"/>
      <c r="E81" s="80"/>
      <c r="F81" s="80"/>
    </row>
    <row r="82" spans="1:6" ht="10.5" customHeight="1">
      <c r="A82" s="84"/>
      <c r="B82" s="85"/>
      <c r="C82" s="78"/>
      <c r="D82" s="78"/>
      <c r="E82" s="78"/>
      <c r="F82" s="78"/>
    </row>
    <row r="83" spans="1:6" ht="33" customHeight="1">
      <c r="A83" s="81" t="s">
        <v>72</v>
      </c>
      <c r="B83" s="80"/>
      <c r="C83" s="80"/>
      <c r="D83" s="80"/>
      <c r="E83" s="80"/>
      <c r="F83" s="80"/>
    </row>
    <row r="84" spans="1:6" ht="33" customHeight="1">
      <c r="A84" s="17" t="s">
        <v>73</v>
      </c>
      <c r="B84" s="18"/>
      <c r="C84" s="82"/>
      <c r="D84" s="17" t="s">
        <v>74</v>
      </c>
      <c r="E84" s="18"/>
      <c r="F84" s="83"/>
    </row>
    <row r="85" spans="1:6" ht="33" customHeight="1">
      <c r="A85" s="17" t="s">
        <v>75</v>
      </c>
      <c r="B85" s="18"/>
      <c r="C85" s="80"/>
      <c r="D85" s="17" t="s">
        <v>76</v>
      </c>
      <c r="E85" s="18"/>
      <c r="F85" s="80"/>
    </row>
  </sheetData>
  <mergeCells count="91">
    <mergeCell ref="A1:F1"/>
    <mergeCell ref="A17:F17"/>
    <mergeCell ref="E63:F63"/>
    <mergeCell ref="B2:F2"/>
    <mergeCell ref="A28:F28"/>
    <mergeCell ref="A43:F43"/>
    <mergeCell ref="A53:F53"/>
    <mergeCell ref="A59:F59"/>
    <mergeCell ref="A61:F61"/>
    <mergeCell ref="D29:F29"/>
    <mergeCell ref="D30:F30"/>
    <mergeCell ref="D18:F18"/>
    <mergeCell ref="D19:F19"/>
    <mergeCell ref="A18:B18"/>
    <mergeCell ref="A29:B29"/>
    <mergeCell ref="A44:B44"/>
    <mergeCell ref="A69:B69"/>
    <mergeCell ref="D69:F69"/>
    <mergeCell ref="D70:F70"/>
    <mergeCell ref="D71:F71"/>
    <mergeCell ref="C18:C27"/>
    <mergeCell ref="C29:C42"/>
    <mergeCell ref="A62:B62"/>
    <mergeCell ref="D62:F62"/>
    <mergeCell ref="D67:F67"/>
    <mergeCell ref="A68:F68"/>
    <mergeCell ref="D54:F54"/>
    <mergeCell ref="D55:F55"/>
    <mergeCell ref="D44:F44"/>
    <mergeCell ref="D45:F45"/>
    <mergeCell ref="E64:F64"/>
    <mergeCell ref="E65:F65"/>
    <mergeCell ref="D20:F20"/>
    <mergeCell ref="D21:F21"/>
    <mergeCell ref="D22:F22"/>
    <mergeCell ref="D23:F23"/>
    <mergeCell ref="D60:F60"/>
    <mergeCell ref="D31:F31"/>
    <mergeCell ref="D32:F32"/>
    <mergeCell ref="D33:F33"/>
    <mergeCell ref="D34:F34"/>
    <mergeCell ref="D35:F35"/>
    <mergeCell ref="D36:F36"/>
    <mergeCell ref="D37:F37"/>
    <mergeCell ref="D40:F42"/>
    <mergeCell ref="D25:F27"/>
    <mergeCell ref="D24:F24"/>
    <mergeCell ref="A54:B54"/>
    <mergeCell ref="C63:C67"/>
    <mergeCell ref="B3:F3"/>
    <mergeCell ref="B4:F4"/>
    <mergeCell ref="B5:F5"/>
    <mergeCell ref="B6:F6"/>
    <mergeCell ref="B7:F7"/>
    <mergeCell ref="B8:F8"/>
    <mergeCell ref="B9:F9"/>
    <mergeCell ref="B10:F10"/>
    <mergeCell ref="B12:F12"/>
    <mergeCell ref="B13:F13"/>
    <mergeCell ref="B11:F11"/>
    <mergeCell ref="B14:F14"/>
    <mergeCell ref="B15:F15"/>
    <mergeCell ref="B16:F16"/>
    <mergeCell ref="D77:F77"/>
    <mergeCell ref="C44:C52"/>
    <mergeCell ref="C54:C58"/>
    <mergeCell ref="D56:F56"/>
    <mergeCell ref="D57:F57"/>
    <mergeCell ref="D58:F58"/>
    <mergeCell ref="D46:F46"/>
    <mergeCell ref="D50:F52"/>
    <mergeCell ref="D47:F47"/>
    <mergeCell ref="D49:F49"/>
    <mergeCell ref="D48:F48"/>
    <mergeCell ref="E66:F66"/>
    <mergeCell ref="D78:F78"/>
    <mergeCell ref="D38:F38"/>
    <mergeCell ref="D39:F39"/>
    <mergeCell ref="A83:F83"/>
    <mergeCell ref="C84:C85"/>
    <mergeCell ref="F84:F85"/>
    <mergeCell ref="A82:F82"/>
    <mergeCell ref="D72:F72"/>
    <mergeCell ref="D81:F81"/>
    <mergeCell ref="D80:F80"/>
    <mergeCell ref="C69:C81"/>
    <mergeCell ref="D74:F74"/>
    <mergeCell ref="D73:F73"/>
    <mergeCell ref="D76:F76"/>
    <mergeCell ref="D75:F75"/>
    <mergeCell ref="D79:F79"/>
  </mergeCells>
  <printOptions horizontalCentered="1"/>
  <pageMargins left="0.3" right="0.3" top="0.3" bottom="0.3" header="0" footer="0"/>
  <pageSetup fitToHeight="0" orientation="portrait" r:id="rId1"/>
  <headerFooter>
    <oddFooter>&amp;C&amp;"Helvetica Neue,Regular"&amp;12&amp;K000000&amp;P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14"/>
  <sheetViews>
    <sheetView showGridLines="0" workbookViewId="0">
      <pane ySplit="2" topLeftCell="A3" activePane="bottomLeft" state="frozen"/>
      <selection pane="bottomLeft" activeCell="D3" sqref="D3"/>
    </sheetView>
  </sheetViews>
  <sheetFormatPr baseColWidth="10" defaultColWidth="16.19921875" defaultRowHeight="20.25" customHeight="1"/>
  <cols>
    <col min="1" max="5" width="16.19921875" style="1" customWidth="1"/>
    <col min="6" max="6" width="39.59765625" style="1" customWidth="1"/>
    <col min="7" max="8" width="16.19921875" style="1" customWidth="1"/>
    <col min="9" max="16384" width="16.19921875" style="1"/>
  </cols>
  <sheetData>
    <row r="1" spans="1:7" ht="27.5" customHeight="1">
      <c r="A1" s="128" t="s">
        <v>77</v>
      </c>
      <c r="B1" s="128"/>
      <c r="C1" s="128"/>
      <c r="D1" s="128"/>
      <c r="E1" s="128"/>
      <c r="F1" s="128"/>
      <c r="G1" s="128"/>
    </row>
    <row r="2" spans="1:7" ht="42" customHeight="1">
      <c r="A2" s="19" t="s">
        <v>78</v>
      </c>
      <c r="B2" s="19" t="s">
        <v>79</v>
      </c>
      <c r="C2" s="19" t="s">
        <v>80</v>
      </c>
      <c r="D2" s="19" t="s">
        <v>167</v>
      </c>
      <c r="E2" s="19" t="s">
        <v>82</v>
      </c>
      <c r="F2" s="19" t="s">
        <v>83</v>
      </c>
      <c r="G2" s="19" t="s">
        <v>84</v>
      </c>
    </row>
    <row r="3" spans="1:7" ht="21" customHeight="1">
      <c r="A3" s="20"/>
      <c r="B3" s="6"/>
      <c r="C3" s="6"/>
      <c r="D3" s="21"/>
      <c r="E3" s="6"/>
      <c r="F3" s="6"/>
      <c r="G3" s="6"/>
    </row>
    <row r="4" spans="1:7" ht="21" customHeight="1">
      <c r="A4" s="20"/>
      <c r="B4" s="6"/>
      <c r="C4" s="6"/>
      <c r="D4" s="21"/>
      <c r="E4" s="6"/>
      <c r="F4" s="6"/>
      <c r="G4" s="6"/>
    </row>
    <row r="5" spans="1:7" ht="21" customHeight="1">
      <c r="A5" s="20"/>
      <c r="B5" s="6"/>
      <c r="C5" s="6"/>
      <c r="D5" s="21"/>
      <c r="E5" s="6"/>
      <c r="F5" s="6"/>
      <c r="G5" s="6"/>
    </row>
    <row r="6" spans="1:7" ht="21" customHeight="1">
      <c r="A6" s="20"/>
      <c r="B6" s="6"/>
      <c r="C6" s="6"/>
      <c r="D6" s="21"/>
      <c r="E6" s="6"/>
      <c r="F6" s="6"/>
      <c r="G6" s="6"/>
    </row>
    <row r="7" spans="1:7" ht="21" customHeight="1">
      <c r="A7" s="20"/>
      <c r="B7" s="6"/>
      <c r="C7" s="6"/>
      <c r="D7" s="21"/>
      <c r="E7" s="6"/>
      <c r="F7" s="6"/>
      <c r="G7" s="6"/>
    </row>
    <row r="8" spans="1:7" ht="21" customHeight="1">
      <c r="A8" s="20"/>
      <c r="B8" s="6"/>
      <c r="C8" s="6"/>
      <c r="D8" s="21"/>
      <c r="E8" s="6"/>
      <c r="F8" s="6"/>
      <c r="G8" s="6"/>
    </row>
    <row r="9" spans="1:7" ht="21" customHeight="1">
      <c r="A9" s="20"/>
      <c r="B9" s="6"/>
      <c r="C9" s="6"/>
      <c r="D9" s="21"/>
      <c r="E9" s="6"/>
      <c r="F9" s="6"/>
      <c r="G9" s="6"/>
    </row>
    <row r="10" spans="1:7" ht="21" customHeight="1">
      <c r="A10" s="20"/>
      <c r="B10" s="6"/>
      <c r="C10" s="6"/>
      <c r="D10" s="21"/>
      <c r="E10" s="6"/>
      <c r="F10" s="6"/>
      <c r="G10" s="6"/>
    </row>
    <row r="11" spans="1:7" ht="21" customHeight="1">
      <c r="A11" s="20"/>
      <c r="B11" s="6"/>
      <c r="C11" s="6"/>
      <c r="D11" s="21"/>
      <c r="E11" s="6"/>
      <c r="F11" s="6"/>
      <c r="G11" s="6"/>
    </row>
    <row r="12" spans="1:7" ht="21" customHeight="1">
      <c r="A12" s="20"/>
      <c r="B12" s="6"/>
      <c r="C12" s="6"/>
      <c r="D12" s="21"/>
      <c r="E12" s="6"/>
      <c r="F12" s="6"/>
      <c r="G12" s="6"/>
    </row>
    <row r="13" spans="1:7" ht="21" customHeight="1">
      <c r="A13" s="20"/>
      <c r="B13" s="6"/>
      <c r="C13" s="6"/>
      <c r="D13" s="21"/>
      <c r="E13" s="6"/>
      <c r="F13" s="6"/>
      <c r="G13" s="6"/>
    </row>
    <row r="14" spans="1:7" ht="21" customHeight="1">
      <c r="A14" s="20"/>
      <c r="B14" s="129" t="s">
        <v>85</v>
      </c>
      <c r="C14" s="80"/>
      <c r="D14" s="21" cm="1">
        <f t="array" ref="D14">SUM(D3:D13)</f>
        <v>0</v>
      </c>
      <c r="E14" s="6"/>
      <c r="F14" s="6"/>
      <c r="G14" s="6"/>
    </row>
  </sheetData>
  <mergeCells count="2">
    <mergeCell ref="A1:G1"/>
    <mergeCell ref="B14:C14"/>
  </mergeCells>
  <printOptions horizontalCentered="1"/>
  <pageMargins left="0.3" right="0.3" top="0.3" bottom="0.3" header="0" footer="0"/>
  <pageSetup fitToHeight="0" orientation="landscape" r:id="rId1"/>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28"/>
  <sheetViews>
    <sheetView showGridLines="0" workbookViewId="0">
      <pane xSplit="1" ySplit="1" topLeftCell="B2" activePane="bottomRight" state="frozen"/>
      <selection pane="topRight"/>
      <selection pane="bottomLeft"/>
      <selection pane="bottomRight" activeCell="A25" sqref="A25"/>
    </sheetView>
  </sheetViews>
  <sheetFormatPr baseColWidth="10" defaultColWidth="16.19921875" defaultRowHeight="20.25" customHeight="1"/>
  <cols>
    <col min="1" max="1" width="16.19921875" style="1" customWidth="1"/>
    <col min="2" max="2" width="42.796875" style="1" customWidth="1"/>
    <col min="3" max="3" width="18.796875" style="1" customWidth="1"/>
    <col min="4" max="6" width="16.19921875" style="1" customWidth="1"/>
    <col min="7" max="16384" width="16.19921875" style="1"/>
  </cols>
  <sheetData>
    <row r="1" spans="1:5" ht="22" customHeight="1">
      <c r="A1" s="22" t="s">
        <v>86</v>
      </c>
      <c r="B1" s="22" t="s">
        <v>87</v>
      </c>
      <c r="C1" s="23"/>
      <c r="D1" s="23"/>
      <c r="E1" s="23"/>
    </row>
    <row r="2" spans="1:5" ht="22" customHeight="1">
      <c r="A2" s="130" t="s">
        <v>88</v>
      </c>
      <c r="B2" s="25" t="s">
        <v>89</v>
      </c>
      <c r="C2" s="26"/>
      <c r="D2" s="26"/>
      <c r="E2" s="26"/>
    </row>
    <row r="3" spans="1:5" ht="22" customHeight="1">
      <c r="A3" s="78"/>
      <c r="B3" s="27" t="s">
        <v>90</v>
      </c>
      <c r="C3" s="28"/>
      <c r="D3" s="28"/>
      <c r="E3" s="28"/>
    </row>
    <row r="4" spans="1:5" ht="22" customHeight="1">
      <c r="A4" s="78"/>
      <c r="B4" s="25" t="s">
        <v>91</v>
      </c>
      <c r="C4" s="26"/>
      <c r="D4" s="26"/>
      <c r="E4" s="26"/>
    </row>
    <row r="5" spans="1:5" ht="22" customHeight="1">
      <c r="A5" s="78"/>
      <c r="B5" s="27" t="s">
        <v>92</v>
      </c>
      <c r="C5" s="28"/>
      <c r="D5" s="28"/>
      <c r="E5" s="28"/>
    </row>
    <row r="6" spans="1:5" ht="22" customHeight="1">
      <c r="A6" s="78"/>
      <c r="B6" s="25" t="s">
        <v>93</v>
      </c>
      <c r="C6" s="26"/>
      <c r="D6" s="26"/>
      <c r="E6" s="26"/>
    </row>
    <row r="7" spans="1:5" ht="22" customHeight="1">
      <c r="A7" s="78"/>
      <c r="B7" s="27" t="s">
        <v>94</v>
      </c>
      <c r="C7" s="28"/>
      <c r="D7" s="28"/>
      <c r="E7" s="28"/>
    </row>
    <row r="8" spans="1:5" ht="22" customHeight="1">
      <c r="A8" s="78"/>
      <c r="B8" s="25" t="s">
        <v>95</v>
      </c>
      <c r="C8" s="26"/>
      <c r="D8" s="26"/>
      <c r="E8" s="26"/>
    </row>
    <row r="9" spans="1:5" ht="22" customHeight="1">
      <c r="A9" s="78"/>
      <c r="B9" s="27" t="s">
        <v>96</v>
      </c>
      <c r="C9" s="28"/>
      <c r="D9" s="28"/>
      <c r="E9" s="28"/>
    </row>
    <row r="10" spans="1:5" ht="22" customHeight="1">
      <c r="A10" s="78"/>
      <c r="B10" s="25" t="s">
        <v>97</v>
      </c>
      <c r="C10" s="26"/>
      <c r="D10" s="26"/>
      <c r="E10" s="26"/>
    </row>
    <row r="11" spans="1:5" ht="22" customHeight="1">
      <c r="A11" s="78"/>
      <c r="B11" s="27" t="s">
        <v>98</v>
      </c>
      <c r="C11" s="28"/>
      <c r="D11" s="28"/>
      <c r="E11" s="28"/>
    </row>
    <row r="12" spans="1:5" ht="22" customHeight="1">
      <c r="A12" s="78"/>
      <c r="B12" s="25" t="s">
        <v>99</v>
      </c>
      <c r="C12" s="26"/>
      <c r="D12" s="26"/>
      <c r="E12" s="26"/>
    </row>
    <row r="13" spans="1:5" ht="22" customHeight="1">
      <c r="A13" s="78"/>
      <c r="B13" s="27" t="s">
        <v>100</v>
      </c>
      <c r="C13" s="28"/>
      <c r="D13" s="28"/>
      <c r="E13" s="28"/>
    </row>
    <row r="14" spans="1:5" ht="22" customHeight="1">
      <c r="A14" s="78"/>
      <c r="B14" s="25" t="s">
        <v>101</v>
      </c>
      <c r="C14" s="26"/>
      <c r="D14" s="26"/>
      <c r="E14" s="26"/>
    </row>
    <row r="15" spans="1:5" ht="22" customHeight="1">
      <c r="A15" s="78"/>
      <c r="B15" s="27" t="s">
        <v>102</v>
      </c>
      <c r="C15" s="28"/>
      <c r="D15" s="28"/>
      <c r="E15" s="28"/>
    </row>
    <row r="16" spans="1:5" ht="22" customHeight="1">
      <c r="A16" s="78"/>
      <c r="B16" s="25" t="s">
        <v>103</v>
      </c>
      <c r="C16" s="26"/>
      <c r="D16" s="26"/>
      <c r="E16" s="26"/>
    </row>
    <row r="17" spans="1:5" ht="22" customHeight="1">
      <c r="A17" s="78"/>
      <c r="B17" s="27" t="s">
        <v>104</v>
      </c>
      <c r="C17" s="28"/>
      <c r="D17" s="28"/>
      <c r="E17" s="28"/>
    </row>
    <row r="18" spans="1:5" ht="22" customHeight="1">
      <c r="A18" s="78"/>
      <c r="B18" s="25" t="s">
        <v>105</v>
      </c>
      <c r="C18" s="26"/>
      <c r="D18" s="26"/>
      <c r="E18" s="26"/>
    </row>
    <row r="19" spans="1:5" ht="22" customHeight="1">
      <c r="A19" s="78"/>
      <c r="B19" s="27" t="s">
        <v>106</v>
      </c>
      <c r="C19" s="28"/>
      <c r="D19" s="28"/>
      <c r="E19" s="28"/>
    </row>
    <row r="20" spans="1:5" ht="22" customHeight="1">
      <c r="A20" s="78"/>
      <c r="B20" s="25" t="s">
        <v>107</v>
      </c>
      <c r="C20" s="26"/>
      <c r="D20" s="26"/>
      <c r="E20" s="26"/>
    </row>
    <row r="21" spans="1:5" ht="44" customHeight="1">
      <c r="A21" s="24" t="s">
        <v>108</v>
      </c>
      <c r="B21" s="27" t="s">
        <v>109</v>
      </c>
      <c r="C21" s="28"/>
      <c r="D21" s="28"/>
      <c r="E21" s="28"/>
    </row>
    <row r="22" spans="1:5" ht="22" customHeight="1">
      <c r="A22" s="26"/>
      <c r="B22" s="26"/>
      <c r="C22" s="26"/>
      <c r="D22" s="26"/>
      <c r="E22" s="26"/>
    </row>
    <row r="23" spans="1:5" ht="22" customHeight="1">
      <c r="A23" s="26"/>
      <c r="B23" s="28"/>
      <c r="C23" s="28"/>
      <c r="D23" s="28"/>
      <c r="E23" s="28"/>
    </row>
    <row r="24" spans="1:5" ht="22" customHeight="1">
      <c r="A24" s="26"/>
      <c r="B24" s="26"/>
      <c r="C24" s="26"/>
      <c r="D24" s="26"/>
      <c r="E24" s="26"/>
    </row>
    <row r="25" spans="1:5" ht="22" customHeight="1">
      <c r="A25" s="26"/>
      <c r="B25" s="28"/>
      <c r="C25" s="28"/>
      <c r="D25" s="28"/>
      <c r="E25" s="28"/>
    </row>
    <row r="26" spans="1:5" ht="22" customHeight="1">
      <c r="A26" s="26"/>
      <c r="B26" s="26"/>
      <c r="C26" s="26"/>
      <c r="D26" s="26"/>
      <c r="E26" s="26"/>
    </row>
    <row r="27" spans="1:5" ht="22" customHeight="1">
      <c r="A27" s="26"/>
      <c r="B27" s="28"/>
      <c r="C27" s="28"/>
      <c r="D27" s="28"/>
      <c r="E27" s="28"/>
    </row>
    <row r="28" spans="1:5" ht="22" customHeight="1">
      <c r="A28" s="26"/>
      <c r="B28" s="26"/>
      <c r="C28" s="26"/>
      <c r="D28" s="26"/>
      <c r="E28" s="26"/>
    </row>
  </sheetData>
  <mergeCells count="1">
    <mergeCell ref="A2:A20"/>
  </mergeCells>
  <hyperlinks>
    <hyperlink ref="B2" r:id="rId1" display="Travel Procedures" xr:uid="{00000000-0004-0000-0200-000000000000}"/>
    <hyperlink ref="B3" r:id="rId2" display="TravelDesk@cwu.edu" xr:uid="{00000000-0004-0000-0200-000001000000}"/>
    <hyperlink ref="B4" r:id="rId3" xr:uid="{00000000-0004-0000-0200-000002000000}"/>
    <hyperlink ref="B5" r:id="rId4" xr:uid="{00000000-0004-0000-0200-000003000000}"/>
    <hyperlink ref="B6" r:id="rId5" xr:uid="{00000000-0004-0000-0200-000004000000}"/>
    <hyperlink ref="B7" r:id="rId6" xr:uid="{00000000-0004-0000-0200-000005000000}"/>
    <hyperlink ref="B8" r:id="rId7" xr:uid="{00000000-0004-0000-0200-000006000000}"/>
    <hyperlink ref="B9" r:id="rId8" xr:uid="{00000000-0004-0000-0200-000007000000}"/>
    <hyperlink ref="B10" r:id="rId9" xr:uid="{00000000-0004-0000-0200-000008000000}"/>
    <hyperlink ref="B11" r:id="rId10" xr:uid="{00000000-0004-0000-0200-000009000000}"/>
    <hyperlink ref="B12" r:id="rId11" xr:uid="{00000000-0004-0000-0200-00000A000000}"/>
    <hyperlink ref="B13" r:id="rId12" xr:uid="{00000000-0004-0000-0200-00000B000000}"/>
    <hyperlink ref="B14" r:id="rId13" xr:uid="{00000000-0004-0000-0200-00000C000000}"/>
    <hyperlink ref="B15" r:id="rId14" xr:uid="{00000000-0004-0000-0200-00000D000000}"/>
    <hyperlink ref="B16" r:id="rId15" xr:uid="{00000000-0004-0000-0200-00000E000000}"/>
    <hyperlink ref="B17" r:id="rId16" xr:uid="{00000000-0004-0000-0200-00000F000000}"/>
    <hyperlink ref="B18" r:id="rId17" xr:uid="{00000000-0004-0000-0200-000010000000}"/>
    <hyperlink ref="B19" r:id="rId18" xr:uid="{00000000-0004-0000-0200-000011000000}"/>
    <hyperlink ref="B20" r:id="rId19" xr:uid="{00000000-0004-0000-0200-000012000000}"/>
    <hyperlink ref="B21" r:id="rId20" xr:uid="{00000000-0004-0000-0200-000013000000}"/>
  </hyperlinks>
  <printOptions horizontalCentered="1"/>
  <pageMargins left="0.3" right="0.3" top="0.3" bottom="0.3" header="0" footer="0"/>
  <pageSetup scale="97" fitToHeight="0" orientation="portrait" r:id="rId21"/>
  <headerFooter>
    <oddFooter>&amp;C&amp;"Helvetica Neue,Regular"&amp;12&amp;K000000&amp;P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10"/>
  <sheetViews>
    <sheetView showGridLines="0" workbookViewId="0">
      <selection sqref="A1:F1"/>
    </sheetView>
  </sheetViews>
  <sheetFormatPr baseColWidth="10" defaultColWidth="16.19921875" defaultRowHeight="20.25" customHeight="1"/>
  <cols>
    <col min="1" max="1" width="11.796875" style="1" customWidth="1"/>
    <col min="2" max="2" width="9.796875" style="1" customWidth="1"/>
    <col min="3" max="3" width="12" style="1" customWidth="1"/>
    <col min="4" max="4" width="1.3984375" style="1" customWidth="1"/>
    <col min="5" max="5" width="14.796875" style="1" customWidth="1"/>
    <col min="6" max="6" width="70" style="1" customWidth="1"/>
    <col min="7" max="7" width="16.19921875" style="1" customWidth="1"/>
    <col min="8" max="16384" width="16.19921875" style="1"/>
  </cols>
  <sheetData>
    <row r="1" spans="1:6" ht="30" customHeight="1">
      <c r="A1" s="132" t="s">
        <v>110</v>
      </c>
      <c r="B1" s="78"/>
      <c r="C1" s="78"/>
      <c r="D1" s="78"/>
      <c r="E1" s="78"/>
      <c r="F1" s="78"/>
    </row>
    <row r="2" spans="1:6" ht="14" customHeight="1">
      <c r="A2" s="131"/>
      <c r="B2" s="80"/>
      <c r="C2" s="80"/>
      <c r="D2" s="80"/>
      <c r="E2" s="80"/>
      <c r="F2" s="80"/>
    </row>
    <row r="3" spans="1:6" ht="30" customHeight="1">
      <c r="A3" s="133" t="s">
        <v>111</v>
      </c>
      <c r="B3" s="78"/>
      <c r="C3" s="78"/>
      <c r="D3" s="131"/>
      <c r="E3" s="136" t="s">
        <v>112</v>
      </c>
      <c r="F3" s="78"/>
    </row>
    <row r="4" spans="1:6" ht="30" customHeight="1">
      <c r="A4" s="134" t="s">
        <v>113</v>
      </c>
      <c r="B4" s="80"/>
      <c r="C4" s="32">
        <v>145</v>
      </c>
      <c r="D4" s="80"/>
      <c r="E4" s="80"/>
      <c r="F4" s="80"/>
    </row>
    <row r="5" spans="1:6" ht="30" customHeight="1">
      <c r="A5" s="31" t="s">
        <v>114</v>
      </c>
      <c r="B5" s="33">
        <v>0.26</v>
      </c>
      <c r="C5" s="34" cm="1">
        <f t="array" ref="C5">C4*0.26</f>
        <v>37.700000000000003</v>
      </c>
      <c r="D5" s="78"/>
      <c r="E5" s="78"/>
      <c r="F5" s="78"/>
    </row>
    <row r="6" spans="1:6" ht="30" customHeight="1">
      <c r="A6" s="31" t="s">
        <v>115</v>
      </c>
      <c r="B6" s="33">
        <v>0.28999999999999998</v>
      </c>
      <c r="C6" s="34" cm="1">
        <f t="array" ref="C6">C4*0.29</f>
        <v>42.05</v>
      </c>
      <c r="D6" s="80"/>
      <c r="E6" s="80"/>
      <c r="F6" s="80"/>
    </row>
    <row r="7" spans="1:6" ht="30" customHeight="1">
      <c r="A7" s="31" t="s">
        <v>116</v>
      </c>
      <c r="B7" s="33">
        <v>0.45</v>
      </c>
      <c r="C7" s="34" cm="1">
        <f t="array" ref="C7">C4*0.45</f>
        <v>65.25</v>
      </c>
      <c r="D7" s="78"/>
      <c r="E7" s="35" t="s">
        <v>117</v>
      </c>
      <c r="F7" s="36" t="s">
        <v>118</v>
      </c>
    </row>
    <row r="8" spans="1:6" ht="30" customHeight="1">
      <c r="A8" s="135" t="s">
        <v>119</v>
      </c>
      <c r="B8" s="80"/>
      <c r="C8" s="37" cm="1">
        <f t="array" ref="C8">SUM(C5:C7)</f>
        <v>145</v>
      </c>
      <c r="D8" s="80"/>
      <c r="E8" s="35" t="s">
        <v>120</v>
      </c>
      <c r="F8" s="36" t="s">
        <v>121</v>
      </c>
    </row>
    <row r="9" spans="1:6" ht="30" customHeight="1">
      <c r="A9" s="137" t="s">
        <v>122</v>
      </c>
      <c r="B9" s="78"/>
      <c r="C9" s="78"/>
      <c r="D9" s="78"/>
      <c r="E9" s="35" t="s">
        <v>123</v>
      </c>
      <c r="F9" s="36" t="s">
        <v>124</v>
      </c>
    </row>
    <row r="10" spans="1:6" ht="52.25" customHeight="1">
      <c r="A10" s="80"/>
      <c r="B10" s="80"/>
      <c r="C10" s="80"/>
      <c r="D10" s="80"/>
      <c r="E10" s="35" t="s">
        <v>125</v>
      </c>
      <c r="F10" s="36" t="s">
        <v>126</v>
      </c>
    </row>
  </sheetData>
  <mergeCells count="8">
    <mergeCell ref="A2:F2"/>
    <mergeCell ref="A1:F1"/>
    <mergeCell ref="D3:D10"/>
    <mergeCell ref="A3:C3"/>
    <mergeCell ref="A4:B4"/>
    <mergeCell ref="A8:B8"/>
    <mergeCell ref="E3:F6"/>
    <mergeCell ref="A9:C10"/>
  </mergeCells>
  <hyperlinks>
    <hyperlink ref="F7" r:id="rId1" xr:uid="{00000000-0004-0000-0300-000000000000}"/>
    <hyperlink ref="F8" r:id="rId2" xr:uid="{00000000-0004-0000-0300-000001000000}"/>
    <hyperlink ref="F9" r:id="rId3" xr:uid="{00000000-0004-0000-0300-000002000000}"/>
    <hyperlink ref="F10" r:id="rId4" xr:uid="{00000000-0004-0000-0300-000003000000}"/>
  </hyperlinks>
  <printOptions horizontalCentered="1"/>
  <pageMargins left="0.3" right="0.3" top="0.3" bottom="0.3" header="0" footer="0"/>
  <pageSetup fitToHeight="0" orientation="landscape" r:id="rId5"/>
  <headerFooter>
    <oddFooter>&amp;C&amp;"Helvetica Neue,Regular"&amp;12&amp;K000000&amp;P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352BA-A7A3-0B4A-ACB7-82599CF045AE}">
  <sheetPr>
    <pageSetUpPr fitToPage="1"/>
  </sheetPr>
  <dimension ref="A1:F85"/>
  <sheetViews>
    <sheetView showGridLines="0" topLeftCell="A10" workbookViewId="0">
      <selection activeCell="B27" sqref="A25:B27"/>
    </sheetView>
  </sheetViews>
  <sheetFormatPr baseColWidth="10" defaultColWidth="16.19921875" defaultRowHeight="20.25" customHeight="1"/>
  <cols>
    <col min="1" max="1" width="25.796875" style="1" customWidth="1"/>
    <col min="2" max="2" width="16.19921875" style="1" customWidth="1"/>
    <col min="3" max="3" width="1.3984375" style="1" customWidth="1"/>
    <col min="4" max="7" width="16.19921875" style="1" customWidth="1"/>
    <col min="8" max="16384" width="16.19921875" style="1"/>
  </cols>
  <sheetData>
    <row r="1" spans="1:6" ht="33" customHeight="1">
      <c r="A1" s="120" t="s">
        <v>0</v>
      </c>
      <c r="B1" s="121"/>
      <c r="C1" s="121"/>
      <c r="D1" s="121"/>
      <c r="E1" s="121"/>
      <c r="F1" s="121"/>
    </row>
    <row r="2" spans="1:6" ht="33" customHeight="1">
      <c r="A2" s="2" t="s">
        <v>1</v>
      </c>
      <c r="B2" s="138" t="s">
        <v>127</v>
      </c>
      <c r="C2" s="82"/>
      <c r="D2" s="82"/>
      <c r="E2" s="82"/>
      <c r="F2" s="82"/>
    </row>
    <row r="3" spans="1:6" ht="33" customHeight="1">
      <c r="A3" s="3" t="s">
        <v>3</v>
      </c>
      <c r="B3" s="93" t="s">
        <v>128</v>
      </c>
      <c r="C3" s="80"/>
      <c r="D3" s="80"/>
      <c r="E3" s="80"/>
      <c r="F3" s="80"/>
    </row>
    <row r="4" spans="1:6" ht="33" customHeight="1">
      <c r="A4" s="2" t="s">
        <v>4</v>
      </c>
      <c r="B4" s="102" t="s">
        <v>129</v>
      </c>
      <c r="C4" s="78"/>
      <c r="D4" s="78"/>
      <c r="E4" s="78"/>
      <c r="F4" s="78"/>
    </row>
    <row r="5" spans="1:6" ht="33" customHeight="1">
      <c r="A5" s="3" t="s">
        <v>5</v>
      </c>
      <c r="B5" s="93" t="s">
        <v>130</v>
      </c>
      <c r="C5" s="80"/>
      <c r="D5" s="80"/>
      <c r="E5" s="80"/>
      <c r="F5" s="80"/>
    </row>
    <row r="6" spans="1:6" ht="33" customHeight="1">
      <c r="A6" s="2" t="s">
        <v>6</v>
      </c>
      <c r="B6" s="103">
        <v>2</v>
      </c>
      <c r="C6" s="78"/>
      <c r="D6" s="78"/>
      <c r="E6" s="78"/>
      <c r="F6" s="78"/>
    </row>
    <row r="7" spans="1:6" ht="33" customHeight="1">
      <c r="A7" s="3" t="s">
        <v>7</v>
      </c>
      <c r="B7" s="93" t="s">
        <v>131</v>
      </c>
      <c r="C7" s="78"/>
      <c r="D7" s="78"/>
      <c r="E7" s="78"/>
      <c r="F7" s="78"/>
    </row>
    <row r="8" spans="1:6" ht="33" customHeight="1">
      <c r="A8" s="2" t="s">
        <v>8</v>
      </c>
      <c r="B8" s="102" t="s">
        <v>132</v>
      </c>
      <c r="C8" s="80"/>
      <c r="D8" s="80"/>
      <c r="E8" s="80"/>
      <c r="F8" s="80"/>
    </row>
    <row r="9" spans="1:6" ht="33" customHeight="1">
      <c r="A9" s="3" t="s">
        <v>9</v>
      </c>
      <c r="B9" s="104">
        <v>46204</v>
      </c>
      <c r="C9" s="80"/>
      <c r="D9" s="80"/>
      <c r="E9" s="80"/>
      <c r="F9" s="80"/>
    </row>
    <row r="10" spans="1:6" ht="33" customHeight="1">
      <c r="A10" s="2" t="s">
        <v>10</v>
      </c>
      <c r="B10" s="105">
        <v>46214</v>
      </c>
      <c r="C10" s="78"/>
      <c r="D10" s="78"/>
      <c r="E10" s="78"/>
      <c r="F10" s="78"/>
    </row>
    <row r="11" spans="1:6" ht="33" customHeight="1">
      <c r="A11" s="3" t="s">
        <v>11</v>
      </c>
      <c r="B11" s="106" cm="1">
        <f t="array" ref="B11">(B10-B9)+1</f>
        <v>11</v>
      </c>
      <c r="C11" s="80"/>
      <c r="D11" s="80"/>
      <c r="E11" s="80"/>
      <c r="F11" s="80"/>
    </row>
    <row r="12" spans="1:6" ht="33" customHeight="1">
      <c r="A12" s="3" t="s">
        <v>12</v>
      </c>
      <c r="B12" s="79" t="s">
        <v>133</v>
      </c>
      <c r="C12" s="80"/>
      <c r="D12" s="80"/>
      <c r="E12" s="80"/>
      <c r="F12" s="80"/>
    </row>
    <row r="13" spans="1:6" ht="33" customHeight="1">
      <c r="A13" s="2" t="s">
        <v>13</v>
      </c>
      <c r="B13" s="86">
        <v>4</v>
      </c>
      <c r="C13" s="78"/>
      <c r="D13" s="78"/>
      <c r="E13" s="78"/>
      <c r="F13" s="78"/>
    </row>
    <row r="14" spans="1:6" ht="33" customHeight="1">
      <c r="A14" s="3" t="s">
        <v>14</v>
      </c>
      <c r="B14" s="93" t="s">
        <v>128</v>
      </c>
      <c r="C14" s="78"/>
      <c r="D14" s="78"/>
      <c r="E14" s="78"/>
      <c r="F14" s="78"/>
    </row>
    <row r="15" spans="1:6" ht="33" customHeight="1">
      <c r="A15" s="2" t="s">
        <v>15</v>
      </c>
      <c r="B15" s="102" t="s">
        <v>128</v>
      </c>
      <c r="C15" s="80"/>
      <c r="D15" s="80"/>
      <c r="E15" s="80"/>
      <c r="F15" s="80"/>
    </row>
    <row r="16" spans="1:6" ht="33" customHeight="1">
      <c r="A16" s="208" t="s">
        <v>16</v>
      </c>
      <c r="B16" s="209" cm="1">
        <f t="array" aca="1" ref="B16" ca="1">TODAY()</f>
        <v>45915</v>
      </c>
      <c r="C16" s="100"/>
      <c r="D16" s="100"/>
      <c r="E16" s="100"/>
      <c r="F16" s="100"/>
    </row>
    <row r="17" spans="1:6" ht="22" customHeight="1">
      <c r="A17" s="197"/>
      <c r="B17" s="198"/>
      <c r="C17" s="198"/>
      <c r="D17" s="198"/>
      <c r="E17" s="198"/>
      <c r="F17" s="199"/>
    </row>
    <row r="18" spans="1:6" ht="33" customHeight="1">
      <c r="A18" s="194" t="s">
        <v>17</v>
      </c>
      <c r="B18" s="195"/>
      <c r="C18" s="141"/>
      <c r="D18" s="196" t="s">
        <v>18</v>
      </c>
      <c r="E18" s="85"/>
      <c r="F18" s="85"/>
    </row>
    <row r="19" spans="1:6" ht="33" customHeight="1">
      <c r="A19" s="2" t="s">
        <v>19</v>
      </c>
      <c r="B19" s="165">
        <v>3500</v>
      </c>
      <c r="C19" s="142"/>
      <c r="D19" s="158" t="s">
        <v>134</v>
      </c>
      <c r="E19" s="80"/>
      <c r="F19" s="80"/>
    </row>
    <row r="20" spans="1:6" ht="53" customHeight="1">
      <c r="A20" s="3" t="s">
        <v>21</v>
      </c>
      <c r="B20" s="166"/>
      <c r="C20" s="143"/>
      <c r="D20" s="159" t="s">
        <v>168</v>
      </c>
      <c r="E20" s="78"/>
      <c r="F20" s="78"/>
    </row>
    <row r="21" spans="1:6" ht="33" customHeight="1">
      <c r="A21" s="2" t="s">
        <v>23</v>
      </c>
      <c r="B21" s="165"/>
      <c r="C21" s="142"/>
      <c r="D21" s="158" t="s">
        <v>135</v>
      </c>
      <c r="E21" s="80"/>
      <c r="F21" s="80"/>
    </row>
    <row r="22" spans="1:6" ht="33" customHeight="1">
      <c r="A22" s="3" t="s">
        <v>25</v>
      </c>
      <c r="B22" s="166" cm="1">
        <f t="array" ref="B22">2.4*B11</f>
        <v>26.4</v>
      </c>
      <c r="C22" s="143"/>
      <c r="D22" s="159" t="s">
        <v>26</v>
      </c>
      <c r="E22" s="78"/>
      <c r="F22" s="78"/>
    </row>
    <row r="23" spans="1:6" ht="33" customHeight="1">
      <c r="A23" s="9" t="s">
        <v>27</v>
      </c>
      <c r="B23" s="165"/>
      <c r="C23" s="142"/>
      <c r="D23" s="146"/>
      <c r="E23" s="80"/>
      <c r="F23" s="80"/>
    </row>
    <row r="24" spans="1:6" ht="33" customHeight="1" thickBot="1">
      <c r="A24" s="40" t="s">
        <v>27</v>
      </c>
      <c r="B24" s="172"/>
      <c r="C24" s="143"/>
      <c r="D24" s="170"/>
      <c r="E24" s="78"/>
      <c r="F24" s="78"/>
    </row>
    <row r="25" spans="1:6" ht="33" customHeight="1">
      <c r="A25" s="42" t="s">
        <v>28</v>
      </c>
      <c r="B25" s="43" cm="1">
        <f t="array" ref="B25">SUM(B19:B24)</f>
        <v>3526.4</v>
      </c>
      <c r="C25" s="142"/>
      <c r="D25" s="171"/>
      <c r="E25" s="80"/>
      <c r="F25" s="80"/>
    </row>
    <row r="26" spans="1:6" ht="33" customHeight="1">
      <c r="A26" s="44" t="s">
        <v>29</v>
      </c>
      <c r="B26" s="45"/>
      <c r="C26" s="143"/>
      <c r="D26" s="164"/>
      <c r="E26" s="78"/>
      <c r="F26" s="78"/>
    </row>
    <row r="27" spans="1:6" ht="33" customHeight="1" thickBot="1">
      <c r="A27" s="46" t="s">
        <v>30</v>
      </c>
      <c r="B27" s="47" cm="1">
        <f t="array" ref="B27">B25-B26</f>
        <v>3526.4</v>
      </c>
      <c r="C27" s="142"/>
      <c r="D27" s="204"/>
      <c r="E27" s="140"/>
      <c r="F27" s="140"/>
    </row>
    <row r="28" spans="1:6" ht="20" customHeight="1">
      <c r="A28" s="218"/>
      <c r="B28" s="220"/>
      <c r="C28" s="206"/>
      <c r="D28" s="206"/>
      <c r="E28" s="206"/>
      <c r="F28" s="207"/>
    </row>
    <row r="29" spans="1:6" ht="33" customHeight="1">
      <c r="A29" s="194" t="s">
        <v>31</v>
      </c>
      <c r="B29" s="205"/>
      <c r="C29" s="141"/>
      <c r="D29" s="196" t="s">
        <v>18</v>
      </c>
      <c r="E29" s="125"/>
      <c r="F29" s="125"/>
    </row>
    <row r="30" spans="1:6" ht="33" customHeight="1">
      <c r="A30" s="2" t="s">
        <v>19</v>
      </c>
      <c r="B30" s="165"/>
      <c r="C30" s="143"/>
      <c r="D30" s="158" t="s">
        <v>136</v>
      </c>
      <c r="E30" s="78"/>
      <c r="F30" s="78"/>
    </row>
    <row r="31" spans="1:6" ht="33" customHeight="1">
      <c r="A31" s="3" t="s">
        <v>32</v>
      </c>
      <c r="B31" s="166">
        <v>1600</v>
      </c>
      <c r="C31" s="142"/>
      <c r="D31" s="159" t="s">
        <v>137</v>
      </c>
      <c r="E31" s="80"/>
      <c r="F31" s="80"/>
    </row>
    <row r="32" spans="1:6" ht="33" customHeight="1">
      <c r="A32" s="2" t="s">
        <v>34</v>
      </c>
      <c r="B32" s="165">
        <v>120</v>
      </c>
      <c r="C32" s="143"/>
      <c r="D32" s="158" t="s">
        <v>138</v>
      </c>
      <c r="E32" s="78"/>
      <c r="F32" s="78"/>
    </row>
    <row r="33" spans="1:6" ht="33" customHeight="1">
      <c r="A33" s="3" t="s">
        <v>35</v>
      </c>
      <c r="B33" s="166">
        <v>192</v>
      </c>
      <c r="C33" s="142"/>
      <c r="D33" s="159" t="s">
        <v>139</v>
      </c>
      <c r="E33" s="80"/>
      <c r="F33" s="80"/>
    </row>
    <row r="34" spans="1:6" ht="45" customHeight="1">
      <c r="A34" s="2" t="s">
        <v>21</v>
      </c>
      <c r="B34" s="165"/>
      <c r="C34" s="143"/>
      <c r="D34" s="158" t="s">
        <v>169</v>
      </c>
      <c r="E34" s="78"/>
      <c r="F34" s="78"/>
    </row>
    <row r="35" spans="1:6" ht="33" customHeight="1">
      <c r="A35" s="3" t="s">
        <v>23</v>
      </c>
      <c r="B35" s="166"/>
      <c r="C35" s="142"/>
      <c r="D35" s="159" t="s">
        <v>140</v>
      </c>
      <c r="E35" s="80"/>
      <c r="F35" s="80"/>
    </row>
    <row r="36" spans="1:6" ht="45" customHeight="1">
      <c r="A36" s="2" t="s">
        <v>37</v>
      </c>
      <c r="B36" s="165">
        <v>2114</v>
      </c>
      <c r="C36" s="143"/>
      <c r="D36" s="158" t="s">
        <v>141</v>
      </c>
      <c r="E36" s="78"/>
      <c r="F36" s="78"/>
    </row>
    <row r="37" spans="1:6" ht="33" customHeight="1">
      <c r="A37" s="3" t="s">
        <v>25</v>
      </c>
      <c r="B37" s="166" cm="1">
        <f t="array" ref="B37">(2.4*B11)*B6</f>
        <v>52.8</v>
      </c>
      <c r="C37" s="142"/>
      <c r="D37" s="159" t="s">
        <v>26</v>
      </c>
      <c r="E37" s="80"/>
      <c r="F37" s="80"/>
    </row>
    <row r="38" spans="1:6" ht="33" customHeight="1">
      <c r="A38" s="11" t="s">
        <v>27</v>
      </c>
      <c r="B38" s="167"/>
      <c r="C38" s="143"/>
      <c r="D38" s="161"/>
      <c r="E38" s="78"/>
      <c r="F38" s="78"/>
    </row>
    <row r="39" spans="1:6" ht="33" customHeight="1" thickBot="1">
      <c r="A39" s="168" t="s">
        <v>27</v>
      </c>
      <c r="B39" s="169"/>
      <c r="C39" s="142"/>
      <c r="D39" s="148"/>
      <c r="E39" s="80"/>
      <c r="F39" s="80"/>
    </row>
    <row r="40" spans="1:6" ht="33" customHeight="1">
      <c r="A40" s="48" t="s">
        <v>28</v>
      </c>
      <c r="B40" s="49" cm="1">
        <f t="array" ref="B40">SUM(B30:B39)</f>
        <v>4078.8</v>
      </c>
      <c r="C40" s="143"/>
      <c r="D40" s="162"/>
      <c r="E40" s="78"/>
      <c r="F40" s="78"/>
    </row>
    <row r="41" spans="1:6" ht="33" customHeight="1">
      <c r="A41" s="50" t="s">
        <v>29</v>
      </c>
      <c r="B41" s="45"/>
      <c r="C41" s="142"/>
      <c r="D41" s="163"/>
      <c r="E41" s="80"/>
      <c r="F41" s="80"/>
    </row>
    <row r="42" spans="1:6" ht="33" customHeight="1" thickBot="1">
      <c r="A42" s="46" t="s">
        <v>30</v>
      </c>
      <c r="B42" s="47" cm="1">
        <f t="array" ref="B42">B40-B41</f>
        <v>4078.8</v>
      </c>
      <c r="C42" s="143"/>
      <c r="D42" s="193"/>
      <c r="E42" s="100"/>
      <c r="F42" s="100"/>
    </row>
    <row r="43" spans="1:6" ht="20" customHeight="1">
      <c r="A43" s="218"/>
      <c r="B43" s="219"/>
      <c r="C43" s="198"/>
      <c r="D43" s="198"/>
      <c r="E43" s="198"/>
      <c r="F43" s="199"/>
    </row>
    <row r="44" spans="1:6" ht="33" customHeight="1">
      <c r="A44" s="194" t="s">
        <v>39</v>
      </c>
      <c r="B44" s="195"/>
      <c r="C44" s="141"/>
      <c r="D44" s="196" t="s">
        <v>18</v>
      </c>
      <c r="E44" s="85"/>
      <c r="F44" s="195"/>
    </row>
    <row r="45" spans="1:6" ht="33" customHeight="1">
      <c r="A45" s="2" t="s">
        <v>40</v>
      </c>
      <c r="B45" s="153"/>
      <c r="C45" s="142"/>
      <c r="D45" s="158" t="s">
        <v>142</v>
      </c>
      <c r="E45" s="80"/>
      <c r="F45" s="147"/>
    </row>
    <row r="46" spans="1:6" ht="33" customHeight="1">
      <c r="A46" s="3" t="s">
        <v>42</v>
      </c>
      <c r="B46" s="154"/>
      <c r="C46" s="143"/>
      <c r="D46" s="159" t="s">
        <v>143</v>
      </c>
      <c r="E46" s="78"/>
      <c r="F46" s="149"/>
    </row>
    <row r="47" spans="1:6" ht="33" customHeight="1">
      <c r="A47" s="15" t="s">
        <v>44</v>
      </c>
      <c r="B47" s="155">
        <v>1000</v>
      </c>
      <c r="C47" s="142"/>
      <c r="D47" s="160" t="s">
        <v>45</v>
      </c>
      <c r="E47" s="80"/>
      <c r="F47" s="147"/>
    </row>
    <row r="48" spans="1:6" ht="33" customHeight="1">
      <c r="A48" s="10" t="s">
        <v>27</v>
      </c>
      <c r="B48" s="154"/>
      <c r="C48" s="143"/>
      <c r="D48" s="148"/>
      <c r="E48" s="78"/>
      <c r="F48" s="149"/>
    </row>
    <row r="49" spans="1:6" ht="33" customHeight="1" thickBot="1">
      <c r="A49" s="156" t="s">
        <v>27</v>
      </c>
      <c r="B49" s="157"/>
      <c r="C49" s="142"/>
      <c r="D49" s="200"/>
      <c r="E49" s="140"/>
      <c r="F49" s="201"/>
    </row>
    <row r="50" spans="1:6" ht="33" customHeight="1">
      <c r="A50" s="53" t="s">
        <v>28</v>
      </c>
      <c r="B50" s="54" cm="1">
        <f t="array" ref="B50">SUM(B45:B49)</f>
        <v>1000</v>
      </c>
      <c r="C50" s="143"/>
      <c r="D50" s="202" t="s">
        <v>46</v>
      </c>
      <c r="E50" s="144"/>
      <c r="F50" s="145"/>
    </row>
    <row r="51" spans="1:6" ht="33" customHeight="1">
      <c r="A51" s="55" t="s">
        <v>29</v>
      </c>
      <c r="B51" s="56"/>
      <c r="C51" s="142"/>
      <c r="D51" s="163"/>
      <c r="E51" s="80"/>
      <c r="F51" s="147"/>
    </row>
    <row r="52" spans="1:6" ht="33" customHeight="1" thickBot="1">
      <c r="A52" s="46" t="s">
        <v>30</v>
      </c>
      <c r="B52" s="57" cm="1">
        <f t="array" ref="B52">B50-B51</f>
        <v>1000</v>
      </c>
      <c r="C52" s="143"/>
      <c r="D52" s="203"/>
      <c r="E52" s="151"/>
      <c r="F52" s="152"/>
    </row>
    <row r="53" spans="1:6" ht="20" customHeight="1" thickBot="1">
      <c r="A53" s="217"/>
      <c r="B53" s="126"/>
      <c r="C53" s="198"/>
      <c r="D53" s="198"/>
      <c r="E53" s="198"/>
      <c r="F53" s="199"/>
    </row>
    <row r="54" spans="1:6" ht="33" customHeight="1">
      <c r="A54" s="114" t="s">
        <v>47</v>
      </c>
      <c r="B54" s="115"/>
      <c r="C54" s="215"/>
      <c r="D54" s="196" t="s">
        <v>48</v>
      </c>
      <c r="E54" s="85"/>
      <c r="F54" s="195"/>
    </row>
    <row r="55" spans="1:6" ht="33" customHeight="1">
      <c r="A55" s="60" t="s">
        <v>49</v>
      </c>
      <c r="B55" s="76">
        <v>10</v>
      </c>
      <c r="C55" s="213"/>
      <c r="D55" s="146"/>
      <c r="E55" s="80"/>
      <c r="F55" s="147"/>
    </row>
    <row r="56" spans="1:6" ht="33" customHeight="1">
      <c r="A56" s="59" t="s">
        <v>50</v>
      </c>
      <c r="B56" s="45" cm="1">
        <f t="array" ref="B56">B27</f>
        <v>3526.4</v>
      </c>
      <c r="C56" s="212"/>
      <c r="D56" s="148"/>
      <c r="E56" s="78"/>
      <c r="F56" s="149"/>
    </row>
    <row r="57" spans="1:6" ht="33" customHeight="1">
      <c r="A57" s="60" t="s">
        <v>51</v>
      </c>
      <c r="B57" s="61" cm="1">
        <f t="array" ref="B57">(B42+B52)</f>
        <v>5078.8</v>
      </c>
      <c r="C57" s="213"/>
      <c r="D57" s="146"/>
      <c r="E57" s="80"/>
      <c r="F57" s="147"/>
    </row>
    <row r="58" spans="1:6" ht="33" customHeight="1" thickBot="1">
      <c r="A58" s="62" t="s">
        <v>52</v>
      </c>
      <c r="B58" s="63" cm="1">
        <f t="array" ref="B58">B56+(B57/B55)</f>
        <v>4034.28</v>
      </c>
      <c r="C58" s="216"/>
      <c r="D58" s="150"/>
      <c r="E58" s="151"/>
      <c r="F58" s="152"/>
    </row>
    <row r="59" spans="1:6" ht="33" customHeight="1" thickBot="1">
      <c r="A59" s="117"/>
      <c r="B59" s="126"/>
      <c r="C59" s="126"/>
      <c r="D59" s="125"/>
      <c r="E59" s="125"/>
      <c r="F59" s="125"/>
    </row>
    <row r="60" spans="1:6" ht="33" customHeight="1" thickBot="1">
      <c r="A60" s="65" t="s">
        <v>53</v>
      </c>
      <c r="B60" s="66">
        <v>4035</v>
      </c>
      <c r="C60" s="173"/>
      <c r="D60" s="174"/>
      <c r="E60" s="78"/>
      <c r="F60" s="78"/>
    </row>
    <row r="61" spans="1:6" ht="20" customHeight="1" thickBot="1">
      <c r="A61" s="117"/>
      <c r="B61" s="126"/>
      <c r="C61" s="126"/>
      <c r="D61" s="80"/>
      <c r="E61" s="80"/>
      <c r="F61" s="80"/>
    </row>
    <row r="62" spans="1:6" ht="33" customHeight="1">
      <c r="A62" s="114" t="s">
        <v>54</v>
      </c>
      <c r="B62" s="115"/>
      <c r="C62" s="210"/>
      <c r="D62" s="176"/>
      <c r="E62" s="78"/>
      <c r="F62" s="116"/>
    </row>
    <row r="63" spans="1:6" ht="33" customHeight="1">
      <c r="A63" s="60" t="s">
        <v>55</v>
      </c>
      <c r="B63" s="68" t="s">
        <v>56</v>
      </c>
      <c r="C63" s="211"/>
      <c r="D63" s="177" t="s">
        <v>57</v>
      </c>
      <c r="E63" s="123" t="s">
        <v>48</v>
      </c>
      <c r="F63" s="80"/>
    </row>
    <row r="64" spans="1:6" ht="33" customHeight="1">
      <c r="A64" s="59" t="s">
        <v>58</v>
      </c>
      <c r="B64" s="45">
        <v>500</v>
      </c>
      <c r="C64" s="212"/>
      <c r="D64" s="178">
        <v>46037</v>
      </c>
      <c r="E64" s="79"/>
      <c r="F64" s="78"/>
    </row>
    <row r="65" spans="1:6" ht="33" customHeight="1">
      <c r="A65" s="60" t="s">
        <v>59</v>
      </c>
      <c r="B65" s="61">
        <v>2500</v>
      </c>
      <c r="C65" s="213"/>
      <c r="D65" s="179">
        <v>46068</v>
      </c>
      <c r="E65" s="86"/>
      <c r="F65" s="80"/>
    </row>
    <row r="66" spans="1:6" ht="33" customHeight="1">
      <c r="A66" s="59" t="s">
        <v>60</v>
      </c>
      <c r="B66" s="45">
        <v>1035</v>
      </c>
      <c r="C66" s="212"/>
      <c r="D66" s="178">
        <v>46096</v>
      </c>
      <c r="E66" s="79"/>
      <c r="F66" s="78"/>
    </row>
    <row r="67" spans="1:6" ht="33" customHeight="1" thickBot="1">
      <c r="A67" s="46" t="s">
        <v>30</v>
      </c>
      <c r="B67" s="69" cm="1">
        <f t="array" ref="B67">SUM(B64:B66)</f>
        <v>4035</v>
      </c>
      <c r="C67" s="214"/>
      <c r="D67" s="162"/>
      <c r="E67" s="80"/>
      <c r="F67" s="80"/>
    </row>
    <row r="68" spans="1:6" ht="18" customHeight="1" thickBot="1">
      <c r="A68" s="117"/>
      <c r="B68" s="118"/>
      <c r="C68" s="118"/>
      <c r="D68" s="78"/>
      <c r="E68" s="78"/>
      <c r="F68" s="78"/>
    </row>
    <row r="69" spans="1:6" ht="33" customHeight="1">
      <c r="A69" s="111" t="s">
        <v>61</v>
      </c>
      <c r="B69" s="112"/>
      <c r="C69" s="175"/>
      <c r="D69" s="181" t="s">
        <v>48</v>
      </c>
      <c r="E69" s="80"/>
      <c r="F69" s="80"/>
    </row>
    <row r="70" spans="1:6" ht="33" customHeight="1">
      <c r="A70" s="60" t="s">
        <v>62</v>
      </c>
      <c r="B70" s="61">
        <v>75</v>
      </c>
      <c r="C70" s="143"/>
      <c r="D70" s="158" t="s">
        <v>63</v>
      </c>
      <c r="E70" s="78"/>
      <c r="F70" s="78"/>
    </row>
    <row r="71" spans="1:6" ht="33" customHeight="1">
      <c r="A71" s="59" t="s">
        <v>64</v>
      </c>
      <c r="B71" s="45">
        <v>30</v>
      </c>
      <c r="C71" s="142"/>
      <c r="D71" s="159" t="s">
        <v>65</v>
      </c>
      <c r="E71" s="80"/>
      <c r="F71" s="80"/>
    </row>
    <row r="72" spans="1:6" ht="33" customHeight="1">
      <c r="A72" s="70" t="s">
        <v>32</v>
      </c>
      <c r="B72" s="61">
        <v>800</v>
      </c>
      <c r="C72" s="143"/>
      <c r="D72" s="146" t="s">
        <v>173</v>
      </c>
      <c r="E72" s="78"/>
      <c r="F72" s="78"/>
    </row>
    <row r="73" spans="1:6" ht="33" customHeight="1">
      <c r="A73" s="59" t="s">
        <v>66</v>
      </c>
      <c r="B73" s="45">
        <v>330</v>
      </c>
      <c r="C73" s="142"/>
      <c r="D73" s="148" t="s">
        <v>170</v>
      </c>
      <c r="E73" s="80"/>
      <c r="F73" s="80"/>
    </row>
    <row r="74" spans="1:6" ht="33" customHeight="1">
      <c r="A74" s="70" t="s">
        <v>67</v>
      </c>
      <c r="B74" s="61">
        <v>550</v>
      </c>
      <c r="C74" s="143"/>
      <c r="D74" s="146" t="s">
        <v>171</v>
      </c>
      <c r="E74" s="78"/>
      <c r="F74" s="78"/>
    </row>
    <row r="75" spans="1:6" ht="33" customHeight="1">
      <c r="A75" s="59" t="s">
        <v>35</v>
      </c>
      <c r="B75" s="45">
        <v>96</v>
      </c>
      <c r="C75" s="180"/>
      <c r="D75" s="159" t="s">
        <v>68</v>
      </c>
      <c r="E75" s="80"/>
      <c r="F75" s="80"/>
    </row>
    <row r="76" spans="1:6" ht="33" customHeight="1">
      <c r="A76" s="70" t="s">
        <v>69</v>
      </c>
      <c r="B76" s="61">
        <v>165</v>
      </c>
      <c r="C76" s="143"/>
      <c r="D76" s="182" t="s">
        <v>166</v>
      </c>
      <c r="E76" s="78"/>
      <c r="F76" s="78"/>
    </row>
    <row r="77" spans="1:6" ht="33" customHeight="1">
      <c r="A77" s="59" t="s">
        <v>70</v>
      </c>
      <c r="B77" s="45">
        <v>868</v>
      </c>
      <c r="C77" s="142"/>
      <c r="D77" s="159" t="s">
        <v>172</v>
      </c>
      <c r="E77" s="80"/>
      <c r="F77" s="80"/>
    </row>
    <row r="78" spans="1:6" ht="33" customHeight="1">
      <c r="A78" s="71" t="s">
        <v>27</v>
      </c>
      <c r="B78" s="72"/>
      <c r="C78" s="143"/>
      <c r="D78" s="161"/>
      <c r="E78" s="78"/>
      <c r="F78" s="78"/>
    </row>
    <row r="79" spans="1:6" ht="33" customHeight="1">
      <c r="A79" s="73" t="s">
        <v>27</v>
      </c>
      <c r="B79" s="45"/>
      <c r="C79" s="142"/>
      <c r="D79" s="148"/>
      <c r="E79" s="80"/>
      <c r="F79" s="80"/>
    </row>
    <row r="80" spans="1:6" ht="33" customHeight="1">
      <c r="A80" s="71" t="s">
        <v>27</v>
      </c>
      <c r="B80" s="72"/>
      <c r="C80" s="143"/>
      <c r="D80" s="161"/>
      <c r="E80" s="78"/>
      <c r="F80" s="78"/>
    </row>
    <row r="81" spans="1:6" ht="33" customHeight="1" thickBot="1">
      <c r="A81" s="74" t="s">
        <v>30</v>
      </c>
      <c r="B81" s="75" cm="1">
        <f t="array" ref="B81">SUM(B70:B80)</f>
        <v>2914</v>
      </c>
      <c r="C81" s="180"/>
      <c r="D81" s="183"/>
      <c r="E81" s="80"/>
      <c r="F81" s="80"/>
    </row>
    <row r="82" spans="1:6" ht="10.5" customHeight="1" thickBot="1">
      <c r="A82" s="117"/>
      <c r="B82" s="118"/>
      <c r="C82" s="118"/>
      <c r="D82" s="100"/>
      <c r="E82" s="100"/>
      <c r="F82" s="100"/>
    </row>
    <row r="83" spans="1:6" ht="33" customHeight="1">
      <c r="A83" s="184" t="s">
        <v>72</v>
      </c>
      <c r="B83" s="185"/>
      <c r="C83" s="185"/>
      <c r="D83" s="185"/>
      <c r="E83" s="185"/>
      <c r="F83" s="112"/>
    </row>
    <row r="84" spans="1:6" ht="33" customHeight="1">
      <c r="A84" s="186" t="s">
        <v>73</v>
      </c>
      <c r="B84" s="18"/>
      <c r="C84" s="82"/>
      <c r="D84" s="17" t="s">
        <v>74</v>
      </c>
      <c r="E84" s="18"/>
      <c r="F84" s="187"/>
    </row>
    <row r="85" spans="1:6" ht="33" customHeight="1" thickBot="1">
      <c r="A85" s="188" t="s">
        <v>75</v>
      </c>
      <c r="B85" s="189"/>
      <c r="C85" s="190"/>
      <c r="D85" s="191" t="s">
        <v>76</v>
      </c>
      <c r="E85" s="189"/>
      <c r="F85" s="192"/>
    </row>
  </sheetData>
  <mergeCells count="91">
    <mergeCell ref="B12:F12"/>
    <mergeCell ref="A1:F1"/>
    <mergeCell ref="B2:F2"/>
    <mergeCell ref="B3:F3"/>
    <mergeCell ref="B4:F4"/>
    <mergeCell ref="B5:F5"/>
    <mergeCell ref="B6:F6"/>
    <mergeCell ref="B7:F7"/>
    <mergeCell ref="B8:F8"/>
    <mergeCell ref="B9:F9"/>
    <mergeCell ref="B10:F10"/>
    <mergeCell ref="B11:F11"/>
    <mergeCell ref="A28:F28"/>
    <mergeCell ref="B13:F13"/>
    <mergeCell ref="B14:F14"/>
    <mergeCell ref="B15:F15"/>
    <mergeCell ref="B16:F16"/>
    <mergeCell ref="A17:F17"/>
    <mergeCell ref="A18:B18"/>
    <mergeCell ref="C18:C27"/>
    <mergeCell ref="D18:F18"/>
    <mergeCell ref="D19:F19"/>
    <mergeCell ref="D20:F20"/>
    <mergeCell ref="D21:F21"/>
    <mergeCell ref="D22:F22"/>
    <mergeCell ref="D23:F23"/>
    <mergeCell ref="D24:F24"/>
    <mergeCell ref="D25:F27"/>
    <mergeCell ref="A29:B29"/>
    <mergeCell ref="C29:C42"/>
    <mergeCell ref="D29:F29"/>
    <mergeCell ref="D30:F30"/>
    <mergeCell ref="D31:F31"/>
    <mergeCell ref="D32:F32"/>
    <mergeCell ref="D33:F33"/>
    <mergeCell ref="D34:F34"/>
    <mergeCell ref="D35:F35"/>
    <mergeCell ref="D36:F36"/>
    <mergeCell ref="D37:F37"/>
    <mergeCell ref="D38:F38"/>
    <mergeCell ref="D39:F39"/>
    <mergeCell ref="D40:F42"/>
    <mergeCell ref="A44:B44"/>
    <mergeCell ref="C44:C52"/>
    <mergeCell ref="D44:F44"/>
    <mergeCell ref="D45:F45"/>
    <mergeCell ref="D46:F46"/>
    <mergeCell ref="A43:F43"/>
    <mergeCell ref="A62:B62"/>
    <mergeCell ref="D62:F62"/>
    <mergeCell ref="D47:F47"/>
    <mergeCell ref="D48:F48"/>
    <mergeCell ref="D49:F49"/>
    <mergeCell ref="D50:F52"/>
    <mergeCell ref="A53:F53"/>
    <mergeCell ref="A54:B54"/>
    <mergeCell ref="C54:C58"/>
    <mergeCell ref="D54:F54"/>
    <mergeCell ref="D55:F55"/>
    <mergeCell ref="D56:F56"/>
    <mergeCell ref="D57:F57"/>
    <mergeCell ref="D58:F58"/>
    <mergeCell ref="A59:F59"/>
    <mergeCell ref="D60:F60"/>
    <mergeCell ref="A61:F61"/>
    <mergeCell ref="C63:C67"/>
    <mergeCell ref="E63:F63"/>
    <mergeCell ref="E64:F64"/>
    <mergeCell ref="E65:F65"/>
    <mergeCell ref="E66:F66"/>
    <mergeCell ref="D67:F67"/>
    <mergeCell ref="A68:F68"/>
    <mergeCell ref="A69:B69"/>
    <mergeCell ref="C69:C81"/>
    <mergeCell ref="D69:F69"/>
    <mergeCell ref="D70:F70"/>
    <mergeCell ref="D71:F71"/>
    <mergeCell ref="D72:F72"/>
    <mergeCell ref="D73:F73"/>
    <mergeCell ref="D74:F74"/>
    <mergeCell ref="D75:F75"/>
    <mergeCell ref="A82:F82"/>
    <mergeCell ref="A83:F83"/>
    <mergeCell ref="C84:C85"/>
    <mergeCell ref="F84:F85"/>
    <mergeCell ref="D76:F76"/>
    <mergeCell ref="D77:F77"/>
    <mergeCell ref="D78:F78"/>
    <mergeCell ref="D79:F79"/>
    <mergeCell ref="D80:F80"/>
    <mergeCell ref="D81:F81"/>
  </mergeCells>
  <printOptions horizontalCentered="1"/>
  <pageMargins left="0.3" right="0.3" top="0.3" bottom="0.3" header="0" footer="0"/>
  <pageSetup fitToHeight="0" orientation="portrait" r:id="rId1"/>
  <headerFooter>
    <oddFooter>&amp;C&amp;"Helvetica Neue,Regular"&amp;12&amp;K000000&amp;P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14"/>
  <sheetViews>
    <sheetView showGridLines="0" workbookViewId="0">
      <pane ySplit="2" topLeftCell="A3" activePane="bottomLeft" state="frozen"/>
      <selection pane="bottomLeft" sqref="A1:G1"/>
    </sheetView>
  </sheetViews>
  <sheetFormatPr baseColWidth="10" defaultColWidth="16.19921875" defaultRowHeight="20.25" customHeight="1"/>
  <cols>
    <col min="1" max="1" width="19.19921875" style="1" customWidth="1"/>
    <col min="2" max="2" width="18.3984375" style="1" customWidth="1"/>
    <col min="3" max="3" width="31.796875" style="1" customWidth="1"/>
    <col min="4" max="4" width="21.796875" style="1" customWidth="1"/>
    <col min="5" max="5" width="16.19921875" style="1" customWidth="1"/>
    <col min="6" max="6" width="44.19921875" style="1" customWidth="1"/>
    <col min="7" max="7" width="31.796875" style="1" customWidth="1"/>
    <col min="8" max="8" width="16.19921875" style="1" customWidth="1"/>
    <col min="9" max="16384" width="16.19921875" style="1"/>
  </cols>
  <sheetData>
    <row r="1" spans="1:7" ht="27.5" customHeight="1">
      <c r="A1" s="128" t="s">
        <v>77</v>
      </c>
      <c r="B1" s="128"/>
      <c r="C1" s="128"/>
      <c r="D1" s="128"/>
      <c r="E1" s="128"/>
      <c r="F1" s="128"/>
      <c r="G1" s="128"/>
    </row>
    <row r="2" spans="1:7" ht="22" customHeight="1">
      <c r="A2" s="22" t="s">
        <v>78</v>
      </c>
      <c r="B2" s="22" t="s">
        <v>79</v>
      </c>
      <c r="C2" s="22" t="s">
        <v>80</v>
      </c>
      <c r="D2" s="22" t="s">
        <v>81</v>
      </c>
      <c r="E2" s="22" t="s">
        <v>82</v>
      </c>
      <c r="F2" s="22" t="s">
        <v>83</v>
      </c>
      <c r="G2" s="22" t="s">
        <v>84</v>
      </c>
    </row>
    <row r="3" spans="1:7" ht="22" customHeight="1">
      <c r="A3" s="38">
        <v>46204</v>
      </c>
      <c r="B3" s="30" t="s">
        <v>144</v>
      </c>
      <c r="C3" s="30" t="s">
        <v>130</v>
      </c>
      <c r="D3" s="39">
        <v>80</v>
      </c>
      <c r="E3" s="30" t="s">
        <v>145</v>
      </c>
      <c r="F3" s="30" t="s">
        <v>130</v>
      </c>
      <c r="G3" s="30" t="s">
        <v>146</v>
      </c>
    </row>
    <row r="4" spans="1:7" ht="22" customHeight="1">
      <c r="A4" s="38">
        <v>46205</v>
      </c>
      <c r="B4" s="30" t="s">
        <v>131</v>
      </c>
      <c r="C4" s="30" t="s">
        <v>147</v>
      </c>
      <c r="D4" s="39">
        <v>145</v>
      </c>
      <c r="E4" s="30" t="s">
        <v>148</v>
      </c>
      <c r="F4" s="30" t="s">
        <v>149</v>
      </c>
      <c r="G4" s="29"/>
    </row>
    <row r="5" spans="1:7" ht="22" customHeight="1">
      <c r="A5" s="38">
        <v>46206</v>
      </c>
      <c r="B5" s="30" t="s">
        <v>131</v>
      </c>
      <c r="C5" s="30" t="s">
        <v>150</v>
      </c>
      <c r="D5" s="39">
        <v>80</v>
      </c>
      <c r="E5" s="30" t="s">
        <v>151</v>
      </c>
      <c r="F5" s="30" t="s">
        <v>152</v>
      </c>
      <c r="G5" s="29"/>
    </row>
    <row r="6" spans="1:7" ht="22" customHeight="1">
      <c r="A6" s="38">
        <v>46207</v>
      </c>
      <c r="B6" s="30" t="s">
        <v>131</v>
      </c>
      <c r="C6" s="30" t="s">
        <v>150</v>
      </c>
      <c r="D6" s="39">
        <v>107</v>
      </c>
      <c r="E6" s="30" t="s">
        <v>153</v>
      </c>
      <c r="F6" s="30" t="s">
        <v>154</v>
      </c>
      <c r="G6" s="29"/>
    </row>
    <row r="7" spans="1:7" ht="22" customHeight="1">
      <c r="A7" s="38">
        <v>46208</v>
      </c>
      <c r="B7" s="30" t="s">
        <v>131</v>
      </c>
      <c r="C7" s="30" t="s">
        <v>150</v>
      </c>
      <c r="D7" s="39">
        <v>107</v>
      </c>
      <c r="E7" s="30" t="s">
        <v>153</v>
      </c>
      <c r="F7" s="30" t="s">
        <v>155</v>
      </c>
      <c r="G7" s="29"/>
    </row>
    <row r="8" spans="1:7" ht="35" customHeight="1">
      <c r="A8" s="38">
        <v>46209</v>
      </c>
      <c r="B8" s="30" t="s">
        <v>131</v>
      </c>
      <c r="C8" s="30" t="s">
        <v>150</v>
      </c>
      <c r="D8" s="39">
        <v>107</v>
      </c>
      <c r="E8" s="30" t="s">
        <v>153</v>
      </c>
      <c r="F8" s="30" t="s">
        <v>156</v>
      </c>
      <c r="G8" s="29"/>
    </row>
    <row r="9" spans="1:7" ht="35" customHeight="1">
      <c r="A9" s="38">
        <v>46210</v>
      </c>
      <c r="B9" s="30" t="s">
        <v>131</v>
      </c>
      <c r="C9" s="30" t="s">
        <v>150</v>
      </c>
      <c r="D9" s="39">
        <v>107</v>
      </c>
      <c r="E9" s="30" t="s">
        <v>153</v>
      </c>
      <c r="F9" s="30" t="s">
        <v>157</v>
      </c>
      <c r="G9" s="29"/>
    </row>
    <row r="10" spans="1:7" ht="22" customHeight="1">
      <c r="A10" s="38">
        <v>46211</v>
      </c>
      <c r="B10" s="30" t="s">
        <v>131</v>
      </c>
      <c r="C10" s="30" t="s">
        <v>150</v>
      </c>
      <c r="D10" s="39">
        <v>107</v>
      </c>
      <c r="E10" s="30" t="s">
        <v>153</v>
      </c>
      <c r="F10" s="30" t="s">
        <v>158</v>
      </c>
      <c r="G10" s="29"/>
    </row>
    <row r="11" spans="1:7" ht="22" customHeight="1">
      <c r="A11" s="38">
        <v>46212</v>
      </c>
      <c r="B11" s="30" t="s">
        <v>131</v>
      </c>
      <c r="C11" s="30" t="s">
        <v>150</v>
      </c>
      <c r="D11" s="39">
        <v>107</v>
      </c>
      <c r="E11" s="30" t="s">
        <v>153</v>
      </c>
      <c r="F11" s="30" t="s">
        <v>159</v>
      </c>
      <c r="G11" s="29"/>
    </row>
    <row r="12" spans="1:7" ht="35" customHeight="1">
      <c r="A12" s="38">
        <v>46213</v>
      </c>
      <c r="B12" s="30" t="s">
        <v>131</v>
      </c>
      <c r="C12" s="30" t="s">
        <v>150</v>
      </c>
      <c r="D12" s="39">
        <v>42</v>
      </c>
      <c r="E12" s="30" t="s">
        <v>151</v>
      </c>
      <c r="F12" s="30" t="s">
        <v>160</v>
      </c>
      <c r="G12" s="29"/>
    </row>
    <row r="13" spans="1:7" ht="22" customHeight="1">
      <c r="A13" s="38">
        <v>46214</v>
      </c>
      <c r="B13" s="30" t="s">
        <v>161</v>
      </c>
      <c r="C13" s="30" t="s">
        <v>162</v>
      </c>
      <c r="D13" s="39">
        <v>68</v>
      </c>
      <c r="E13" s="30" t="s">
        <v>163</v>
      </c>
      <c r="F13" s="30" t="s">
        <v>130</v>
      </c>
      <c r="G13" s="30" t="s">
        <v>164</v>
      </c>
    </row>
    <row r="14" spans="1:7" ht="22" customHeight="1">
      <c r="A14" s="38"/>
      <c r="B14" s="139" t="s">
        <v>85</v>
      </c>
      <c r="C14" s="80"/>
      <c r="D14" s="39" cm="1">
        <f t="array" ref="D14">SUM(D3:D13)</f>
        <v>1057</v>
      </c>
      <c r="E14" s="30" t="s">
        <v>165</v>
      </c>
      <c r="F14" s="29"/>
      <c r="G14" s="29"/>
    </row>
  </sheetData>
  <mergeCells count="2">
    <mergeCell ref="A1:G1"/>
    <mergeCell ref="B14:C14"/>
  </mergeCells>
  <printOptions horizontalCentered="1"/>
  <pageMargins left="0.3" right="0.3" top="0.3" bottom="0.3" header="0" footer="0"/>
  <pageSetup scale="77" orientation="landscape" r:id="rId1"/>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Program Budget</vt:lpstr>
      <vt:lpstr>Itinerary</vt:lpstr>
      <vt:lpstr>Travel Resources</vt:lpstr>
      <vt:lpstr>Per Diem Calculator</vt:lpstr>
      <vt:lpstr>Sample Budget</vt:lpstr>
      <vt:lpstr>Sample Itinerary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Steve Cook</dc:creator>
  <cp:lastModifiedBy>Matthew Hauck</cp:lastModifiedBy>
  <cp:lastPrinted>2025-09-15T17:28:59Z</cp:lastPrinted>
  <dcterms:created xsi:type="dcterms:W3CDTF">2025-09-15T16:34:00Z</dcterms:created>
  <dcterms:modified xsi:type="dcterms:W3CDTF">2025-09-15T21:39:57Z</dcterms:modified>
</cp:coreProperties>
</file>